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izuka-n.local\飯塚市共有フォルダ\飯塚市\0800_企業局\080101_企業管理課\0801010_企業管理課_共通\★財務係\10_共通業務\02_経営比較分析表\R4年度\★回答\"/>
    </mc:Choice>
  </mc:AlternateContent>
  <workbookProtection workbookAlgorithmName="SHA-512" workbookHashValue="J4mAMpYeqi3rJzXHD0B7rKkJ2gQSciIAzrNTlPO34djeMd/pqjuWc5cMjzwd5jzbtDN/mWnSYinxjdLmyBLD5w==" workbookSaltValue="xXOWFk8tgP+PtuuMUdo9Q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HM78" i="4"/>
  <c r="FL54" i="4"/>
  <c r="FL32" i="4"/>
  <c r="CS78" i="4"/>
  <c r="BX54" i="4"/>
  <c r="BX32" i="4"/>
  <c r="IZ54" i="4"/>
  <c r="MN54" i="4"/>
  <c r="MN32" i="4"/>
  <c r="C11" i="5"/>
  <c r="D11" i="5"/>
  <c r="E11" i="5"/>
  <c r="B11" i="5"/>
  <c r="FH78" i="4" l="1"/>
  <c r="AN78" i="4"/>
  <c r="AE54" i="4"/>
  <c r="AE32" i="4"/>
  <c r="DS32" i="4"/>
  <c r="KU54" i="4"/>
  <c r="KU32" i="4"/>
  <c r="DS54" i="4"/>
  <c r="KC78" i="4"/>
  <c r="HG54" i="4"/>
  <c r="HG32" i="4"/>
  <c r="EO78" i="4"/>
  <c r="DD54" i="4"/>
  <c r="DD32" i="4"/>
  <c r="U78" i="4"/>
  <c r="P54" i="4"/>
  <c r="P32" i="4"/>
  <c r="JJ78" i="4"/>
  <c r="KF54" i="4"/>
  <c r="KF32" i="4"/>
  <c r="GR54" i="4"/>
  <c r="GR32" i="4"/>
  <c r="LO78" i="4"/>
  <c r="IK54" i="4"/>
  <c r="IK32" i="4"/>
  <c r="GT78" i="4"/>
  <c r="EW54" i="4"/>
  <c r="EW32" i="4"/>
  <c r="LY32" i="4"/>
  <c r="BZ78" i="4"/>
  <c r="BI54" i="4"/>
  <c r="BI32" i="4"/>
  <c r="LY54" i="4"/>
  <c r="BG78" i="4"/>
  <c r="AT54" i="4"/>
  <c r="LJ54" i="4"/>
  <c r="LJ32" i="4"/>
  <c r="KV78" i="4"/>
  <c r="HV54" i="4"/>
  <c r="HV32" i="4"/>
  <c r="AT32" i="4"/>
  <c r="GA78" i="4"/>
  <c r="EH54" i="4"/>
  <c r="EH32" i="4"/>
</calcChain>
</file>

<file path=xl/sharedStrings.xml><?xml version="1.0" encoding="utf-8"?>
<sst xmlns="http://schemas.openxmlformats.org/spreadsheetml/2006/main" count="327" uniqueCount="191">
  <si>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</si>
  <si>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</si>
  <si>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</si>
  <si>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</si>
  <si>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</si>
  <si>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</si>
  <si>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</si>
  <si>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</si>
  <si>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</si>
  <si>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</si>
  <si>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</si>
  <si>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</si>
  <si>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</si>
  <si>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</si>
  <si>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</si>
  <si>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</si>
  <si>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</si>
  <si>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</si>
  <si>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</si>
  <si>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</si>
  <si>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</si>
  <si>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</si>
  <si>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</si>
  <si>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</si>
  <si>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</si>
  <si>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</si>
  <si>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</si>
  <si>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</si>
  <si>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</si>
  <si>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</si>
  <si>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</si>
  <si>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</si>
  <si>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</si>
  <si>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</si>
  <si>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</si>
  <si>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</si>
  <si>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</si>
  <si>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</si>
  <si>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</si>
  <si>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</si>
  <si>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</si>
  <si>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</si>
  <si>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</si>
  <si>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</si>
  <si>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</si>
  <si>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</si>
  <si>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</si>
  <si>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</si>
  <si>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</si>
  <si>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</si>
  <si>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</si>
  <si>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</si>
  <si>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</si>
  <si>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</si>
  <si>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</si>
  <si>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</si>
  <si>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</si>
  <si>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</si>
  <si>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</si>
  <si>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</si>
  <si>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</si>
  <si>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</si>
  <si>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</si>
  <si>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</si>
  <si>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</si>
  <si>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</si>
  <si>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</si>
  <si>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</si>
  <si>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</si>
  <si>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</si>
  <si>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</si>
  <si>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</si>
  <si>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</si>
  <si>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</si>
  <si>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</si>
  <si>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</si>
  <si>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</si>
  <si>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</si>
  <si>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</si>
  <si>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</si>
  <si>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</si>
  <si>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</si>
  <si>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</si>
  <si>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</si>
  <si>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</si>
  <si>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</si>
  <si>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</si>
  <si>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</si>
  <si>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</si>
  <si>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</si>
  <si>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</si>
  <si>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</si>
  <si>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</si>
  <si>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</si>
  <si>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</si>
  <si>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</si>
  <si>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</si>
  <si>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</si>
  <si>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</si>
  <si>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</si>
  <si>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</si>
  <si>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</si>
  <si>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</si>
  <si>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</si>
  <si>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</si>
  <si>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</si>
  <si>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</si>
  <si>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</si>
  <si>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</si>
  <si>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</si>
  <si>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</si>
  <si>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</si>
  <si>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</si>
  <si>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</si>
  <si>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</si>
  <si>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</si>
  <si>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</si>
  <si>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</si>
  <si>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</si>
  <si>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</si>
  <si>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</si>
  <si>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</si>
  <si>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</si>
  <si>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</si>
  <si>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</si>
  <si>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</si>
  <si>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</si>
  <si>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</si>
  <si>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</si>
  <si>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</si>
  <si>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</si>
  <si>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</si>
  <si>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</si>
  <si>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</si>
  <si>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</si>
  <si>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</si>
  <si>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</si>
  <si>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</si>
  <si>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</si>
  <si>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</si>
  <si>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</si>
  <si>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</si>
  <si>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</si>
  <si>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</si>
  <si>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</si>
  <si>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</si>
  <si>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</si>
  <si>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</si>
  <si>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</si>
  <si>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</si>
  <si>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</si>
  <si>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</si>
  <si>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</si>
  <si>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</si>
  <si>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</si>
  <si>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</si>
  <si>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</si>
  <si>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</si>
  <si>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当該値(N-3)</t>
    <phoneticPr fontId="5"/>
  </si>
  <si>
    <t>当該値(N-2)</t>
    <phoneticPr fontId="5"/>
  </si>
  <si>
    <t>当該値(N-2)</t>
    <phoneticPr fontId="5"/>
  </si>
  <si>
    <t>当該値(N)</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</si>
  <si>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</si>
  <si>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</si>
  <si>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</si>
  <si>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</si>
  <si>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</si>
  <si>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</si>
  <si>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</si>
  <si>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飯塚市</t>
  </si>
  <si>
    <t>飯塚市立病院</t>
  </si>
  <si>
    <t>条例全部</t>
  </si>
  <si>
    <t>病院事業</t>
  </si>
  <si>
    <t>一般病院</t>
  </si>
  <si>
    <t>200床以上～300床未満</t>
  </si>
  <si>
    <t>自治体職員</t>
  </si>
  <si>
    <t>指定管理者(利用料金制)</t>
  </si>
  <si>
    <t>対象</t>
  </si>
  <si>
    <t>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</si>
  <si>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</si>
  <si>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</si>
  <si>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</si>
  <si>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</si>
  <si>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</si>
  <si>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</si>
  <si>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</si>
  <si>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</si>
  <si>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飯塚市立病院は、飯塚保健医療圏における中核的病院として次のような役割を担っています。
○地元医師会及び他の医療機関との緊密な連携を保持し、紹介率・逆紹介率の向上に努めています。
○救急告示病院として、救急受入体制の強化等、救急医療への貢献を行っています。
○へき地医療支援病院として、医療過疎に悩む地域への医療支援を行っています。
○地域包括ケアシステムの拠点病院として、医療、介護、行政等関係機関との連携を図っています。</t>
    <phoneticPr fontId="5"/>
  </si>
  <si>
    <r>
      <t xml:space="preserve"> 飯塚市立病院は指定管理者制度（利用料金制度）を導入しています。そのため、一部の指標は、市の病院事業会計と指定管理者の収支との合算値を基に算出されています。
　経常収支比率については、新型コロナウイルス感染症に関連する補助金の受入れによ</t>
    </r>
    <r>
      <rPr>
        <sz val="10"/>
        <rFont val="ＭＳ ゴシック"/>
        <family val="3"/>
        <charset val="128"/>
      </rPr>
      <t>り医業外収益が増加し、令和2年度に引き続き黒字となりました。</t>
    </r>
    <r>
      <rPr>
        <sz val="10"/>
        <color theme="1"/>
        <rFont val="ＭＳ ゴシック"/>
        <family val="3"/>
        <charset val="128"/>
      </rPr>
      <t xml:space="preserve">
　病床利用率については、新型コロナウイルス感染症陽性者用の病床を確保したことや手術を先送りしたこと等により、令和元年度以前と比較して</t>
    </r>
    <r>
      <rPr>
        <sz val="10"/>
        <rFont val="ＭＳ ゴシック"/>
        <family val="3"/>
        <charset val="128"/>
      </rPr>
      <t>減少しています。</t>
    </r>
    <r>
      <rPr>
        <sz val="10"/>
        <color theme="1"/>
        <rFont val="ＭＳ ゴシック"/>
        <family val="3"/>
        <charset val="128"/>
      </rPr>
      <t xml:space="preserve">
　入院患者1人1日当たり収益については、施設基準の取得による単価増等により</t>
    </r>
    <r>
      <rPr>
        <sz val="10"/>
        <rFont val="ＭＳ ゴシック"/>
        <family val="3"/>
        <charset val="128"/>
      </rPr>
      <t>微増となっています。</t>
    </r>
    <rPh sb="40" eb="42">
      <t>シヒョウ</t>
    </rPh>
    <rPh sb="67" eb="68">
      <t>モト</t>
    </rPh>
    <rPh sb="69" eb="71">
      <t>サンシュツ</t>
    </rPh>
    <rPh sb="92" eb="94">
      <t>シンガタ</t>
    </rPh>
    <rPh sb="105" eb="107">
      <t>カンレン</t>
    </rPh>
    <rPh sb="129" eb="131">
      <t>レイワ</t>
    </rPh>
    <rPh sb="132" eb="134">
      <t>ネンド</t>
    </rPh>
    <rPh sb="135" eb="136">
      <t>ヒ</t>
    </rPh>
    <rPh sb="137" eb="138">
      <t>ツヅ</t>
    </rPh>
    <rPh sb="161" eb="163">
      <t>シンガタ</t>
    </rPh>
    <rPh sb="173" eb="175">
      <t>ヨウセイ</t>
    </rPh>
    <rPh sb="175" eb="177">
      <t>シャヨウ</t>
    </rPh>
    <rPh sb="203" eb="205">
      <t>レイワ</t>
    </rPh>
    <rPh sb="205" eb="207">
      <t>ガンネン</t>
    </rPh>
    <rPh sb="207" eb="208">
      <t>ド</t>
    </rPh>
    <rPh sb="209" eb="210">
      <t>マエ</t>
    </rPh>
    <rPh sb="211" eb="213">
      <t>ヒカク</t>
    </rPh>
    <phoneticPr fontId="5"/>
  </si>
  <si>
    <t xml:space="preserve">  ここに示す指標は、本市固有の固定資産及び企業債等を充てて取得した固定資産についての値となっており、指定管理者が独自で取得した固定資産については含まれておりません。
　有形固定資産減価償却率については、平成26年度に新棟を建設し、令和2年度に新棟以外の建物を一部改修したため、築年数が比較的新しいことから、類似病院平均値よりも低くなっております。
　器械備品減価償却率については、令和2年度より90%を超え、類似病院平均値を大きく上回っております。医療機器の中には耐用年数を経過しているものもありますので、今後、経営状況を勘案しつつ適宜更新してまいります。</t>
    <rPh sb="5" eb="6">
      <t>シメ</t>
    </rPh>
    <rPh sb="7" eb="9">
      <t>シヒョウ</t>
    </rPh>
    <rPh sb="85" eb="87">
      <t>ユウケイ</t>
    </rPh>
    <rPh sb="87" eb="89">
      <t>コテイ</t>
    </rPh>
    <rPh sb="89" eb="91">
      <t>シサン</t>
    </rPh>
    <rPh sb="91" eb="93">
      <t>ゲンカ</t>
    </rPh>
    <rPh sb="93" eb="95">
      <t>ショウキャク</t>
    </rPh>
    <rPh sb="95" eb="96">
      <t>リツ</t>
    </rPh>
    <rPh sb="102" eb="104">
      <t>ヘイセイ</t>
    </rPh>
    <rPh sb="106" eb="108">
      <t>ネンド</t>
    </rPh>
    <rPh sb="109" eb="111">
      <t>シントウ</t>
    </rPh>
    <rPh sb="112" eb="114">
      <t>ケンセツ</t>
    </rPh>
    <rPh sb="116" eb="118">
      <t>レイワ</t>
    </rPh>
    <rPh sb="119" eb="121">
      <t>ネンド</t>
    </rPh>
    <rPh sb="122" eb="124">
      <t>シントウ</t>
    </rPh>
    <rPh sb="124" eb="126">
      <t>イガイ</t>
    </rPh>
    <rPh sb="127" eb="129">
      <t>タテモノ</t>
    </rPh>
    <rPh sb="130" eb="132">
      <t>イチブ</t>
    </rPh>
    <rPh sb="132" eb="134">
      <t>カイシュウ</t>
    </rPh>
    <rPh sb="139" eb="140">
      <t>チク</t>
    </rPh>
    <rPh sb="140" eb="142">
      <t>ネンスウ</t>
    </rPh>
    <rPh sb="143" eb="146">
      <t>ヒカクテキ</t>
    </rPh>
    <rPh sb="146" eb="147">
      <t>アタラ</t>
    </rPh>
    <rPh sb="154" eb="156">
      <t>ルイジ</t>
    </rPh>
    <rPh sb="156" eb="158">
      <t>ビョウイン</t>
    </rPh>
    <rPh sb="158" eb="160">
      <t>ヘイキン</t>
    </rPh>
    <rPh sb="160" eb="161">
      <t>アタイ</t>
    </rPh>
    <rPh sb="164" eb="165">
      <t>ヒク</t>
    </rPh>
    <rPh sb="180" eb="182">
      <t>ゲンカ</t>
    </rPh>
    <rPh sb="182" eb="184">
      <t>ショウキャク</t>
    </rPh>
    <rPh sb="184" eb="185">
      <t>リツ</t>
    </rPh>
    <rPh sb="191" eb="193">
      <t>レイワ</t>
    </rPh>
    <rPh sb="194" eb="196">
      <t>ネンド</t>
    </rPh>
    <rPh sb="202" eb="203">
      <t>コ</t>
    </rPh>
    <rPh sb="205" eb="207">
      <t>ルイジ</t>
    </rPh>
    <rPh sb="207" eb="209">
      <t>ビョウイン</t>
    </rPh>
    <rPh sb="209" eb="211">
      <t>ヘイキン</t>
    </rPh>
    <rPh sb="211" eb="212">
      <t>アタイ</t>
    </rPh>
    <rPh sb="213" eb="214">
      <t>オオ</t>
    </rPh>
    <rPh sb="216" eb="218">
      <t>ウワマワ</t>
    </rPh>
    <rPh sb="230" eb="231">
      <t>ナカ</t>
    </rPh>
    <rPh sb="262" eb="264">
      <t>カンアン</t>
    </rPh>
    <rPh sb="267" eb="269">
      <t>テキギ</t>
    </rPh>
    <rPh sb="269" eb="271">
      <t>コウシン</t>
    </rPh>
    <phoneticPr fontId="5"/>
  </si>
  <si>
    <t xml:space="preserve">  病院事業会計では、指定管理者に対し、交付税措置相当の運営交付金及び施設維持管理費等を交付していますが、今後も適正な交付に努める必要があります。
　指定管理者独自の単年度収支は、令和元年度決算までは施設改良事業等にかかる企業債償還の開始、医師不足等による患者数の減少により赤字となっていましたが、令和2年度及び令和3年度は新型コロナウイルス感染症の影響により、患者数が減少したものの、補助金等受入により、黒字となっています。新型コロナウイルス感染症の影響は令和4年度も継続しており、引き続き国・県の要請に基づく医療提供に努めていきます。
　今後、各所改修、医療機器更新等に係る経費の増が見込まれることから、救急患者の受入れと医師確保の取組を強化し、市としての指導監査を含め指定管理者と協力し経営の安定化を目指していきます。</t>
    <rPh sb="25" eb="27">
      <t>ソウトウ</t>
    </rPh>
    <rPh sb="154" eb="155">
      <t>オヨ</t>
    </rPh>
    <rPh sb="156" eb="158">
      <t>レイワ</t>
    </rPh>
    <rPh sb="159" eb="161">
      <t>ネンド</t>
    </rPh>
    <rPh sb="162" eb="164">
      <t>シンガタ</t>
    </rPh>
    <rPh sb="213" eb="215">
      <t>シンガタ</t>
    </rPh>
    <rPh sb="271" eb="273">
      <t>コンゴ</t>
    </rPh>
    <rPh sb="287" eb="288">
      <t>カカ</t>
    </rPh>
    <rPh sb="292" eb="293">
      <t>ゾウ</t>
    </rPh>
    <rPh sb="294" eb="296">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</si>
</sst>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77.099999999999994</c:v>
                </c:pt>
                <c:pt idx="1">
                  <c:v>74.099999999999994</c:v>
                </c:pt>
                <c:pt idx="2">
                  <c:v>70.7</c:v>
                </c:pt>
                <c:pt idx="3">
                  <c:v>67.599999999999994</c:v>
                </c:pt>
                <c:pt idx="4">
                  <c:v>64.7</c:v>
                </c:pt>
              </c:numCache>
            </c:numRef>
          </c:val>
          <c:extLst xmlns:c16r2="http://schemas.microsoft.com/office/drawing/2015/06/chart">
            <c:ext xmlns:c16="http://schemas.microsoft.com/office/drawing/2014/chart" uri="{C3380CC4-5D6E-409C-BE32-E72D297353CC}">
              <c16:uniqueId val="{00000000-71E4-4F41-B6E9-AAAD9689B8A3}"/>
            </c:ext>
          </c:extLst>
        </c:ser>
        <c:dLbls>
          <c:showLegendKey val="0"/>
          <c:showVal val="0"/>
          <c:showCatName val="0"/>
          <c:showSerName val="0"/>
          <c:showPercent val="0"/>
          <c:showBubbleSize val="0"/>
        </c:dLbls>
        <c:gapWidth val="150"/>
        <c:axId val="394094832"/>
        <c:axId val="39409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xmlns:c16r2="http://schemas.microsoft.com/office/drawing/2015/06/chart">
            <c:ext xmlns:c16="http://schemas.microsoft.com/office/drawing/2014/chart" uri="{C3380CC4-5D6E-409C-BE32-E72D297353CC}">
              <c16:uniqueId val="{00000001-71E4-4F41-B6E9-AAAD9689B8A3}"/>
            </c:ext>
          </c:extLst>
        </c:ser>
        <c:dLbls>
          <c:showLegendKey val="0"/>
          <c:showVal val="0"/>
          <c:showCatName val="0"/>
          <c:showSerName val="0"/>
          <c:showPercent val="0"/>
          <c:showBubbleSize val="0"/>
        </c:dLbls>
        <c:marker val="1"/>
        <c:smooth val="0"/>
        <c:axId val="394094832"/>
        <c:axId val="394095216"/>
      </c:lineChart>
      <c:catAx>
        <c:axId val="394094832"/>
        <c:scaling>
          <c:orientation val="minMax"/>
        </c:scaling>
        <c:delete val="1"/>
        <c:axPos val="b"/>
        <c:numFmt formatCode="General" sourceLinked="1"/>
        <c:majorTickMark val="none"/>
        <c:minorTickMark val="none"/>
        <c:tickLblPos val="none"/>
        <c:crossAx val="394095216"/>
        <c:crosses val="autoZero"/>
        <c:auto val="1"/>
        <c:lblAlgn val="ctr"/>
        <c:lblOffset val="100"/>
        <c:noMultiLvlLbl val="1"/>
      </c:catAx>
      <c:valAx>
        <c:axId val="39409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09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25.2</c:v>
                </c:pt>
                <c:pt idx="1">
                  <c:v>28.4</c:v>
                </c:pt>
                <c:pt idx="2">
                  <c:v>34</c:v>
                </c:pt>
                <c:pt idx="3">
                  <c:v>33.299999999999997</c:v>
                </c:pt>
                <c:pt idx="4">
                  <c:v>23.4</c:v>
                </c:pt>
              </c:numCache>
            </c:numRef>
          </c:val>
          <c:extLst xmlns:c16r2="http://schemas.microsoft.com/office/drawing/2015/06/chart">
            <c:ext xmlns:c16="http://schemas.microsoft.com/office/drawing/2014/chart" uri="{C3380CC4-5D6E-409C-BE32-E72D297353CC}">
              <c16:uniqueId val="{00000000-114D-4C31-BAC1-63B2F66CD7D6}"/>
            </c:ext>
          </c:extLst>
        </c:ser>
        <c:dLbls>
          <c:showLegendKey val="0"/>
          <c:showVal val="0"/>
          <c:showCatName val="0"/>
          <c:showSerName val="0"/>
          <c:showPercent val="0"/>
          <c:showBubbleSize val="0"/>
        </c:dLbls>
        <c:gapWidth val="150"/>
        <c:axId val="393915048"/>
        <c:axId val="39391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xmlns:c16r2="http://schemas.microsoft.com/office/drawing/2015/06/chart">
            <c:ext xmlns:c16="http://schemas.microsoft.com/office/drawing/2014/chart" uri="{C3380CC4-5D6E-409C-BE32-E72D297353CC}">
              <c16:uniqueId val="{00000001-114D-4C31-BAC1-63B2F66CD7D6}"/>
            </c:ext>
          </c:extLst>
        </c:ser>
        <c:dLbls>
          <c:showLegendKey val="0"/>
          <c:showVal val="0"/>
          <c:showCatName val="0"/>
          <c:showSerName val="0"/>
          <c:showPercent val="0"/>
          <c:showBubbleSize val="0"/>
        </c:dLbls>
        <c:marker val="1"/>
        <c:smooth val="0"/>
        <c:axId val="393915048"/>
        <c:axId val="393915440"/>
      </c:lineChart>
      <c:catAx>
        <c:axId val="393915048"/>
        <c:scaling>
          <c:orientation val="minMax"/>
        </c:scaling>
        <c:delete val="1"/>
        <c:axPos val="b"/>
        <c:numFmt formatCode="General" sourceLinked="1"/>
        <c:majorTickMark val="none"/>
        <c:minorTickMark val="none"/>
        <c:tickLblPos val="none"/>
        <c:crossAx val="393915440"/>
        <c:crosses val="autoZero"/>
        <c:auto val="1"/>
        <c:lblAlgn val="ctr"/>
        <c:lblOffset val="100"/>
        <c:noMultiLvlLbl val="1"/>
      </c:catAx>
      <c:valAx>
        <c:axId val="39391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91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96.2</c:v>
                </c:pt>
                <c:pt idx="1">
                  <c:v>96.1</c:v>
                </c:pt>
                <c:pt idx="2">
                  <c:v>92.6</c:v>
                </c:pt>
                <c:pt idx="3">
                  <c:v>92.5</c:v>
                </c:pt>
                <c:pt idx="4">
                  <c:v>95</c:v>
                </c:pt>
              </c:numCache>
            </c:numRef>
          </c:val>
          <c:extLst xmlns:c16r2="http://schemas.microsoft.com/office/drawing/2015/06/chart">
            <c:ext xmlns:c16="http://schemas.microsoft.com/office/drawing/2014/chart" uri="{C3380CC4-5D6E-409C-BE32-E72D297353CC}">
              <c16:uniqueId val="{00000000-169B-4759-88C7-835FED7779CE}"/>
            </c:ext>
          </c:extLst>
        </c:ser>
        <c:dLbls>
          <c:showLegendKey val="0"/>
          <c:showVal val="0"/>
          <c:showCatName val="0"/>
          <c:showSerName val="0"/>
          <c:showPercent val="0"/>
          <c:showBubbleSize val="0"/>
        </c:dLbls>
        <c:gapWidth val="150"/>
        <c:axId val="393914264"/>
        <c:axId val="3939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xmlns:c16r2="http://schemas.microsoft.com/office/drawing/2015/06/chart">
            <c:ext xmlns:c16="http://schemas.microsoft.com/office/drawing/2014/chart" uri="{C3380CC4-5D6E-409C-BE32-E72D297353CC}">
              <c16:uniqueId val="{00000001-169B-4759-88C7-835FED7779CE}"/>
            </c:ext>
          </c:extLst>
        </c:ser>
        <c:dLbls>
          <c:showLegendKey val="0"/>
          <c:showVal val="0"/>
          <c:showCatName val="0"/>
          <c:showSerName val="0"/>
          <c:showPercent val="0"/>
          <c:showBubbleSize val="0"/>
        </c:dLbls>
        <c:marker val="1"/>
        <c:smooth val="0"/>
        <c:axId val="393914264"/>
        <c:axId val="393914656"/>
      </c:lineChart>
      <c:catAx>
        <c:axId val="393914264"/>
        <c:scaling>
          <c:orientation val="minMax"/>
        </c:scaling>
        <c:delete val="1"/>
        <c:axPos val="b"/>
        <c:numFmt formatCode="General" sourceLinked="1"/>
        <c:majorTickMark val="none"/>
        <c:minorTickMark val="none"/>
        <c:tickLblPos val="none"/>
        <c:crossAx val="393914656"/>
        <c:crosses val="autoZero"/>
        <c:auto val="1"/>
        <c:lblAlgn val="ctr"/>
        <c:lblOffset val="100"/>
        <c:noMultiLvlLbl val="1"/>
      </c:catAx>
      <c:valAx>
        <c:axId val="39391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91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97.9</c:v>
                </c:pt>
                <c:pt idx="1">
                  <c:v>96.8</c:v>
                </c:pt>
                <c:pt idx="2">
                  <c:v>96</c:v>
                </c:pt>
                <c:pt idx="3">
                  <c:v>100.8</c:v>
                </c:pt>
                <c:pt idx="4">
                  <c:v>107.7</c:v>
                </c:pt>
              </c:numCache>
            </c:numRef>
          </c:val>
          <c:extLst xmlns:c16r2="http://schemas.microsoft.com/office/drawing/2015/06/chart">
            <c:ext xmlns:c16="http://schemas.microsoft.com/office/drawing/2014/chart" uri="{C3380CC4-5D6E-409C-BE32-E72D297353CC}">
              <c16:uniqueId val="{00000000-DFDF-445D-8873-A405083E7593}"/>
            </c:ext>
          </c:extLst>
        </c:ser>
        <c:dLbls>
          <c:showLegendKey val="0"/>
          <c:showVal val="0"/>
          <c:showCatName val="0"/>
          <c:showSerName val="0"/>
          <c:showPercent val="0"/>
          <c:showBubbleSize val="0"/>
        </c:dLbls>
        <c:gapWidth val="150"/>
        <c:axId val="393913088"/>
        <c:axId val="39391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xmlns:c16r2="http://schemas.microsoft.com/office/drawing/2015/06/chart">
            <c:ext xmlns:c16="http://schemas.microsoft.com/office/drawing/2014/chart" uri="{C3380CC4-5D6E-409C-BE32-E72D297353CC}">
              <c16:uniqueId val="{00000001-DFDF-445D-8873-A405083E7593}"/>
            </c:ext>
          </c:extLst>
        </c:ser>
        <c:dLbls>
          <c:showLegendKey val="0"/>
          <c:showVal val="0"/>
          <c:showCatName val="0"/>
          <c:showSerName val="0"/>
          <c:showPercent val="0"/>
          <c:showBubbleSize val="0"/>
        </c:dLbls>
        <c:marker val="1"/>
        <c:smooth val="0"/>
        <c:axId val="393913088"/>
        <c:axId val="393913480"/>
      </c:lineChart>
      <c:catAx>
        <c:axId val="393913088"/>
        <c:scaling>
          <c:orientation val="minMax"/>
        </c:scaling>
        <c:delete val="1"/>
        <c:axPos val="b"/>
        <c:numFmt formatCode="General" sourceLinked="1"/>
        <c:majorTickMark val="none"/>
        <c:minorTickMark val="none"/>
        <c:tickLblPos val="none"/>
        <c:crossAx val="393913480"/>
        <c:crosses val="autoZero"/>
        <c:auto val="1"/>
        <c:lblAlgn val="ctr"/>
        <c:lblOffset val="100"/>
        <c:noMultiLvlLbl val="1"/>
      </c:catAx>
      <c:valAx>
        <c:axId val="39391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391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17.3</c:v>
                </c:pt>
                <c:pt idx="1">
                  <c:v>22.5</c:v>
                </c:pt>
                <c:pt idx="2">
                  <c:v>27.6</c:v>
                </c:pt>
                <c:pt idx="3">
                  <c:v>30.9</c:v>
                </c:pt>
                <c:pt idx="4">
                  <c:v>34.799999999999997</c:v>
                </c:pt>
              </c:numCache>
            </c:numRef>
          </c:val>
          <c:extLst xmlns:c16r2="http://schemas.microsoft.com/office/drawing/2015/06/chart">
            <c:ext xmlns:c16="http://schemas.microsoft.com/office/drawing/2014/chart" uri="{C3380CC4-5D6E-409C-BE32-E72D297353CC}">
              <c16:uniqueId val="{00000000-5D1F-4DE1-8F80-8518601B219A}"/>
            </c:ext>
          </c:extLst>
        </c:ser>
        <c:dLbls>
          <c:showLegendKey val="0"/>
          <c:showVal val="0"/>
          <c:showCatName val="0"/>
          <c:showSerName val="0"/>
          <c:showPercent val="0"/>
          <c:showBubbleSize val="0"/>
        </c:dLbls>
        <c:gapWidth val="150"/>
        <c:axId val="394508120"/>
        <c:axId val="39450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xmlns:c16r2="http://schemas.microsoft.com/office/drawing/2015/06/chart">
            <c:ext xmlns:c16="http://schemas.microsoft.com/office/drawing/2014/chart" uri="{C3380CC4-5D6E-409C-BE32-E72D297353CC}">
              <c16:uniqueId val="{00000001-5D1F-4DE1-8F80-8518601B219A}"/>
            </c:ext>
          </c:extLst>
        </c:ser>
        <c:dLbls>
          <c:showLegendKey val="0"/>
          <c:showVal val="0"/>
          <c:showCatName val="0"/>
          <c:showSerName val="0"/>
          <c:showPercent val="0"/>
          <c:showBubbleSize val="0"/>
        </c:dLbls>
        <c:marker val="1"/>
        <c:smooth val="0"/>
        <c:axId val="394508120"/>
        <c:axId val="394508512"/>
      </c:lineChart>
      <c:catAx>
        <c:axId val="394508120"/>
        <c:scaling>
          <c:orientation val="minMax"/>
        </c:scaling>
        <c:delete val="1"/>
        <c:axPos val="b"/>
        <c:numFmt formatCode="General" sourceLinked="1"/>
        <c:majorTickMark val="none"/>
        <c:minorTickMark val="none"/>
        <c:tickLblPos val="none"/>
        <c:crossAx val="394508512"/>
        <c:crosses val="autoZero"/>
        <c:auto val="1"/>
        <c:lblAlgn val="ctr"/>
        <c:lblOffset val="100"/>
        <c:noMultiLvlLbl val="1"/>
      </c:catAx>
      <c:valAx>
        <c:axId val="39450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508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61.1</c:v>
                </c:pt>
                <c:pt idx="1">
                  <c:v>74</c:v>
                </c:pt>
                <c:pt idx="2">
                  <c:v>85.5</c:v>
                </c:pt>
                <c:pt idx="3">
                  <c:v>92.2</c:v>
                </c:pt>
                <c:pt idx="4">
                  <c:v>94.3</c:v>
                </c:pt>
              </c:numCache>
            </c:numRef>
          </c:val>
          <c:extLst xmlns:c16r2="http://schemas.microsoft.com/office/drawing/2015/06/chart">
            <c:ext xmlns:c16="http://schemas.microsoft.com/office/drawing/2014/chart" uri="{C3380CC4-5D6E-409C-BE32-E72D297353CC}">
              <c16:uniqueId val="{00000000-F6FB-4372-A257-2D1F11FD04D9}"/>
            </c:ext>
          </c:extLst>
        </c:ser>
        <c:dLbls>
          <c:showLegendKey val="0"/>
          <c:showVal val="0"/>
          <c:showCatName val="0"/>
          <c:showSerName val="0"/>
          <c:showPercent val="0"/>
          <c:showBubbleSize val="0"/>
        </c:dLbls>
        <c:gapWidth val="150"/>
        <c:axId val="394505768"/>
        <c:axId val="39450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xmlns:c16r2="http://schemas.microsoft.com/office/drawing/2015/06/chart">
            <c:ext xmlns:c16="http://schemas.microsoft.com/office/drawing/2014/chart" uri="{C3380CC4-5D6E-409C-BE32-E72D297353CC}">
              <c16:uniqueId val="{00000001-F6FB-4372-A257-2D1F11FD04D9}"/>
            </c:ext>
          </c:extLst>
        </c:ser>
        <c:dLbls>
          <c:showLegendKey val="0"/>
          <c:showVal val="0"/>
          <c:showCatName val="0"/>
          <c:showSerName val="0"/>
          <c:showPercent val="0"/>
          <c:showBubbleSize val="0"/>
        </c:dLbls>
        <c:marker val="1"/>
        <c:smooth val="0"/>
        <c:axId val="394505768"/>
        <c:axId val="394501064"/>
      </c:lineChart>
      <c:catAx>
        <c:axId val="394505768"/>
        <c:scaling>
          <c:orientation val="minMax"/>
        </c:scaling>
        <c:delete val="1"/>
        <c:axPos val="b"/>
        <c:numFmt formatCode="General" sourceLinked="1"/>
        <c:majorTickMark val="none"/>
        <c:minorTickMark val="none"/>
        <c:tickLblPos val="none"/>
        <c:crossAx val="394501064"/>
        <c:crosses val="autoZero"/>
        <c:auto val="1"/>
        <c:lblAlgn val="ctr"/>
        <c:lblOffset val="100"/>
        <c:noMultiLvlLbl val="1"/>
      </c:catAx>
      <c:valAx>
        <c:axId val="394501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50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20833544</c:v>
                </c:pt>
                <c:pt idx="1">
                  <c:v>20827028</c:v>
                </c:pt>
                <c:pt idx="2">
                  <c:v>20827888</c:v>
                </c:pt>
                <c:pt idx="3">
                  <c:v>21622836</c:v>
                </c:pt>
                <c:pt idx="4">
                  <c:v>21621332</c:v>
                </c:pt>
              </c:numCache>
            </c:numRef>
          </c:val>
          <c:extLst xmlns:c16r2="http://schemas.microsoft.com/office/drawing/2015/06/chart">
            <c:ext xmlns:c16="http://schemas.microsoft.com/office/drawing/2014/chart" uri="{C3380CC4-5D6E-409C-BE32-E72D297353CC}">
              <c16:uniqueId val="{00000000-5A45-4046-AAB3-FC1860623D81}"/>
            </c:ext>
          </c:extLst>
        </c:ser>
        <c:dLbls>
          <c:showLegendKey val="0"/>
          <c:showVal val="0"/>
          <c:showCatName val="0"/>
          <c:showSerName val="0"/>
          <c:showPercent val="0"/>
          <c:showBubbleSize val="0"/>
        </c:dLbls>
        <c:gapWidth val="150"/>
        <c:axId val="394506944"/>
        <c:axId val="3945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xmlns:c16r2="http://schemas.microsoft.com/office/drawing/2015/06/chart">
            <c:ext xmlns:c16="http://schemas.microsoft.com/office/drawing/2014/chart" uri="{C3380CC4-5D6E-409C-BE32-E72D297353CC}">
              <c16:uniqueId val="{00000001-5A45-4046-AAB3-FC1860623D81}"/>
            </c:ext>
          </c:extLst>
        </c:ser>
        <c:dLbls>
          <c:showLegendKey val="0"/>
          <c:showVal val="0"/>
          <c:showCatName val="0"/>
          <c:showSerName val="0"/>
          <c:showPercent val="0"/>
          <c:showBubbleSize val="0"/>
        </c:dLbls>
        <c:marker val="1"/>
        <c:smooth val="0"/>
        <c:axId val="394506944"/>
        <c:axId val="394503808"/>
      </c:lineChart>
      <c:catAx>
        <c:axId val="394506944"/>
        <c:scaling>
          <c:orientation val="minMax"/>
        </c:scaling>
        <c:delete val="1"/>
        <c:axPos val="b"/>
        <c:numFmt formatCode="General" sourceLinked="1"/>
        <c:majorTickMark val="none"/>
        <c:minorTickMark val="none"/>
        <c:tickLblPos val="none"/>
        <c:crossAx val="394503808"/>
        <c:crosses val="autoZero"/>
        <c:auto val="1"/>
        <c:lblAlgn val="ctr"/>
        <c:lblOffset val="100"/>
        <c:noMultiLvlLbl val="1"/>
      </c:catAx>
      <c:valAx>
        <c:axId val="394503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50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16.7</c:v>
                </c:pt>
                <c:pt idx="1">
                  <c:v>16.7</c:v>
                </c:pt>
                <c:pt idx="2">
                  <c:v>16.2</c:v>
                </c:pt>
                <c:pt idx="3">
                  <c:v>16.399999999999999</c:v>
                </c:pt>
                <c:pt idx="4">
                  <c:v>15.9</c:v>
                </c:pt>
              </c:numCache>
            </c:numRef>
          </c:val>
          <c:extLst xmlns:c16r2="http://schemas.microsoft.com/office/drawing/2015/06/chart">
            <c:ext xmlns:c16="http://schemas.microsoft.com/office/drawing/2014/chart" uri="{C3380CC4-5D6E-409C-BE32-E72D297353CC}">
              <c16:uniqueId val="{00000000-2193-4901-8AE4-6B9826A5B27E}"/>
            </c:ext>
          </c:extLst>
        </c:ser>
        <c:dLbls>
          <c:showLegendKey val="0"/>
          <c:showVal val="0"/>
          <c:showCatName val="0"/>
          <c:showSerName val="0"/>
          <c:showPercent val="0"/>
          <c:showBubbleSize val="0"/>
        </c:dLbls>
        <c:gapWidth val="150"/>
        <c:axId val="394501456"/>
        <c:axId val="39450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xmlns:c16r2="http://schemas.microsoft.com/office/drawing/2015/06/chart">
            <c:ext xmlns:c16="http://schemas.microsoft.com/office/drawing/2014/chart" uri="{C3380CC4-5D6E-409C-BE32-E72D297353CC}">
              <c16:uniqueId val="{00000001-2193-4901-8AE4-6B9826A5B27E}"/>
            </c:ext>
          </c:extLst>
        </c:ser>
        <c:dLbls>
          <c:showLegendKey val="0"/>
          <c:showVal val="0"/>
          <c:showCatName val="0"/>
          <c:showSerName val="0"/>
          <c:showPercent val="0"/>
          <c:showBubbleSize val="0"/>
        </c:dLbls>
        <c:marker val="1"/>
        <c:smooth val="0"/>
        <c:axId val="394501456"/>
        <c:axId val="394504200"/>
      </c:lineChart>
      <c:catAx>
        <c:axId val="394501456"/>
        <c:scaling>
          <c:orientation val="minMax"/>
        </c:scaling>
        <c:delete val="1"/>
        <c:axPos val="b"/>
        <c:numFmt formatCode="General" sourceLinked="1"/>
        <c:majorTickMark val="none"/>
        <c:minorTickMark val="none"/>
        <c:tickLblPos val="none"/>
        <c:crossAx val="394504200"/>
        <c:crosses val="autoZero"/>
        <c:auto val="1"/>
        <c:lblAlgn val="ctr"/>
        <c:lblOffset val="100"/>
        <c:noMultiLvlLbl val="1"/>
      </c:catAx>
      <c:valAx>
        <c:axId val="394504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50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57.6</c:v>
                </c:pt>
                <c:pt idx="1">
                  <c:v>59.4</c:v>
                </c:pt>
                <c:pt idx="2">
                  <c:v>61.6</c:v>
                </c:pt>
                <c:pt idx="3">
                  <c:v>46.9</c:v>
                </c:pt>
                <c:pt idx="4">
                  <c:v>57</c:v>
                </c:pt>
              </c:numCache>
            </c:numRef>
          </c:val>
          <c:extLst xmlns:c16r2="http://schemas.microsoft.com/office/drawing/2015/06/chart">
            <c:ext xmlns:c16="http://schemas.microsoft.com/office/drawing/2014/chart" uri="{C3380CC4-5D6E-409C-BE32-E72D297353CC}">
              <c16:uniqueId val="{00000000-0B14-4F8D-9518-2DC5A22D1C1D}"/>
            </c:ext>
          </c:extLst>
        </c:ser>
        <c:dLbls>
          <c:showLegendKey val="0"/>
          <c:showVal val="0"/>
          <c:showCatName val="0"/>
          <c:showSerName val="0"/>
          <c:showPercent val="0"/>
          <c:showBubbleSize val="0"/>
        </c:dLbls>
        <c:gapWidth val="150"/>
        <c:axId val="394505376"/>
        <c:axId val="39450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xmlns:c16r2="http://schemas.microsoft.com/office/drawing/2015/06/chart">
            <c:ext xmlns:c16="http://schemas.microsoft.com/office/drawing/2014/chart" uri="{C3380CC4-5D6E-409C-BE32-E72D297353CC}">
              <c16:uniqueId val="{00000001-0B14-4F8D-9518-2DC5A22D1C1D}"/>
            </c:ext>
          </c:extLst>
        </c:ser>
        <c:dLbls>
          <c:showLegendKey val="0"/>
          <c:showVal val="0"/>
          <c:showCatName val="0"/>
          <c:showSerName val="0"/>
          <c:showPercent val="0"/>
          <c:showBubbleSize val="0"/>
        </c:dLbls>
        <c:marker val="1"/>
        <c:smooth val="0"/>
        <c:axId val="394505376"/>
        <c:axId val="394502632"/>
      </c:lineChart>
      <c:catAx>
        <c:axId val="394505376"/>
        <c:scaling>
          <c:orientation val="minMax"/>
        </c:scaling>
        <c:delete val="1"/>
        <c:axPos val="b"/>
        <c:numFmt formatCode="General" sourceLinked="1"/>
        <c:majorTickMark val="none"/>
        <c:minorTickMark val="none"/>
        <c:tickLblPos val="none"/>
        <c:crossAx val="394502632"/>
        <c:crosses val="autoZero"/>
        <c:auto val="1"/>
        <c:lblAlgn val="ctr"/>
        <c:lblOffset val="100"/>
        <c:noMultiLvlLbl val="1"/>
      </c:catAx>
      <c:valAx>
        <c:axId val="394502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50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6979</c:v>
                </c:pt>
                <c:pt idx="1">
                  <c:v>6881</c:v>
                </c:pt>
                <c:pt idx="2">
                  <c:v>6915</c:v>
                </c:pt>
                <c:pt idx="3">
                  <c:v>7235</c:v>
                </c:pt>
                <c:pt idx="4">
                  <c:v>7724</c:v>
                </c:pt>
              </c:numCache>
            </c:numRef>
          </c:val>
          <c:extLst xmlns:c16r2="http://schemas.microsoft.com/office/drawing/2015/06/chart">
            <c:ext xmlns:c16="http://schemas.microsoft.com/office/drawing/2014/chart" uri="{C3380CC4-5D6E-409C-BE32-E72D297353CC}">
              <c16:uniqueId val="{00000000-87AB-4FE4-B8EA-500B25B1A0B6}"/>
            </c:ext>
          </c:extLst>
        </c:ser>
        <c:dLbls>
          <c:showLegendKey val="0"/>
          <c:showVal val="0"/>
          <c:showCatName val="0"/>
          <c:showSerName val="0"/>
          <c:showPercent val="0"/>
          <c:showBubbleSize val="0"/>
        </c:dLbls>
        <c:gapWidth val="150"/>
        <c:axId val="394507336"/>
        <c:axId val="39450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xmlns:c16r2="http://schemas.microsoft.com/office/drawing/2015/06/chart">
            <c:ext xmlns:c16="http://schemas.microsoft.com/office/drawing/2014/chart" uri="{C3380CC4-5D6E-409C-BE32-E72D297353CC}">
              <c16:uniqueId val="{00000001-87AB-4FE4-B8EA-500B25B1A0B6}"/>
            </c:ext>
          </c:extLst>
        </c:ser>
        <c:dLbls>
          <c:showLegendKey val="0"/>
          <c:showVal val="0"/>
          <c:showCatName val="0"/>
          <c:showSerName val="0"/>
          <c:showPercent val="0"/>
          <c:showBubbleSize val="0"/>
        </c:dLbls>
        <c:marker val="1"/>
        <c:smooth val="0"/>
        <c:axId val="394507336"/>
        <c:axId val="394503024"/>
      </c:lineChart>
      <c:catAx>
        <c:axId val="394507336"/>
        <c:scaling>
          <c:orientation val="minMax"/>
        </c:scaling>
        <c:delete val="1"/>
        <c:axPos val="b"/>
        <c:numFmt formatCode="General" sourceLinked="1"/>
        <c:majorTickMark val="none"/>
        <c:minorTickMark val="none"/>
        <c:tickLblPos val="none"/>
        <c:crossAx val="394503024"/>
        <c:crosses val="autoZero"/>
        <c:auto val="1"/>
        <c:lblAlgn val="ctr"/>
        <c:lblOffset val="100"/>
        <c:noMultiLvlLbl val="1"/>
      </c:catAx>
      <c:valAx>
        <c:axId val="394503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50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43720</c:v>
                </c:pt>
                <c:pt idx="1">
                  <c:v>45934</c:v>
                </c:pt>
                <c:pt idx="2">
                  <c:v>45587</c:v>
                </c:pt>
                <c:pt idx="3">
                  <c:v>48435</c:v>
                </c:pt>
                <c:pt idx="4">
                  <c:v>50645</c:v>
                </c:pt>
              </c:numCache>
            </c:numRef>
          </c:val>
          <c:extLst xmlns:c16r2="http://schemas.microsoft.com/office/drawing/2015/06/chart">
            <c:ext xmlns:c16="http://schemas.microsoft.com/office/drawing/2014/chart" uri="{C3380CC4-5D6E-409C-BE32-E72D297353CC}">
              <c16:uniqueId val="{00000000-0202-487F-9902-425FBA5F5B12}"/>
            </c:ext>
          </c:extLst>
        </c:ser>
        <c:dLbls>
          <c:showLegendKey val="0"/>
          <c:showVal val="0"/>
          <c:showCatName val="0"/>
          <c:showSerName val="0"/>
          <c:showPercent val="0"/>
          <c:showBubbleSize val="0"/>
        </c:dLbls>
        <c:gapWidth val="150"/>
        <c:axId val="394506552"/>
        <c:axId val="39450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xmlns:c16r2="http://schemas.microsoft.com/office/drawing/2015/06/chart">
            <c:ext xmlns:c16="http://schemas.microsoft.com/office/drawing/2014/chart" uri="{C3380CC4-5D6E-409C-BE32-E72D297353CC}">
              <c16:uniqueId val="{00000001-0202-487F-9902-425FBA5F5B12}"/>
            </c:ext>
          </c:extLst>
        </c:ser>
        <c:dLbls>
          <c:showLegendKey val="0"/>
          <c:showVal val="0"/>
          <c:showCatName val="0"/>
          <c:showSerName val="0"/>
          <c:showPercent val="0"/>
          <c:showBubbleSize val="0"/>
        </c:dLbls>
        <c:marker val="1"/>
        <c:smooth val="0"/>
        <c:axId val="394506552"/>
        <c:axId val="394507728"/>
      </c:lineChart>
      <c:catAx>
        <c:axId val="394506552"/>
        <c:scaling>
          <c:orientation val="minMax"/>
        </c:scaling>
        <c:delete val="1"/>
        <c:axPos val="b"/>
        <c:numFmt formatCode="General" sourceLinked="1"/>
        <c:majorTickMark val="none"/>
        <c:minorTickMark val="none"/>
        <c:tickLblPos val="none"/>
        <c:crossAx val="394507728"/>
        <c:crosses val="autoZero"/>
        <c:auto val="1"/>
        <c:lblAlgn val="ctr"/>
        <c:lblOffset val="100"/>
        <c:noMultiLvlLbl val="1"/>
      </c:catAx>
      <c:valAx>
        <c:axId val="394507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50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40" zoomScale="80" zoomScaleNormal="80" zoomScaleSheetLayoutView="70" workbookViewId="0">
      <selection activeCell="OA75" sqref="OA7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福岡県飯塚市　飯塚市立病院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250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指定管理者(利用料金制)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15</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へ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250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126555</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23341</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250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250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66</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187</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c r="A33" s="2"/>
      <c r="B33" s="15"/>
      <c r="D33" s="5"/>
      <c r="E33" s="5"/>
      <c r="F33" s="5"/>
      <c r="G33" s="93" t="s">
        <v>57</v>
      </c>
      <c r="H33" s="93"/>
      <c r="I33" s="93"/>
      <c r="J33" s="93"/>
      <c r="K33" s="93"/>
      <c r="L33" s="93"/>
      <c r="M33" s="93"/>
      <c r="N33" s="93"/>
      <c r="O33" s="93"/>
      <c r="P33" s="76">
        <f>データ!AI7</f>
        <v>97.9</v>
      </c>
      <c r="Q33" s="77"/>
      <c r="R33" s="77"/>
      <c r="S33" s="77"/>
      <c r="T33" s="77"/>
      <c r="U33" s="77"/>
      <c r="V33" s="77"/>
      <c r="W33" s="77"/>
      <c r="X33" s="77"/>
      <c r="Y33" s="77"/>
      <c r="Z33" s="77"/>
      <c r="AA33" s="77"/>
      <c r="AB33" s="77"/>
      <c r="AC33" s="77"/>
      <c r="AD33" s="78"/>
      <c r="AE33" s="76">
        <f>データ!AJ7</f>
        <v>96.8</v>
      </c>
      <c r="AF33" s="77"/>
      <c r="AG33" s="77"/>
      <c r="AH33" s="77"/>
      <c r="AI33" s="77"/>
      <c r="AJ33" s="77"/>
      <c r="AK33" s="77"/>
      <c r="AL33" s="77"/>
      <c r="AM33" s="77"/>
      <c r="AN33" s="77"/>
      <c r="AO33" s="77"/>
      <c r="AP33" s="77"/>
      <c r="AQ33" s="77"/>
      <c r="AR33" s="77"/>
      <c r="AS33" s="78"/>
      <c r="AT33" s="76">
        <f>データ!AK7</f>
        <v>96</v>
      </c>
      <c r="AU33" s="77"/>
      <c r="AV33" s="77"/>
      <c r="AW33" s="77"/>
      <c r="AX33" s="77"/>
      <c r="AY33" s="77"/>
      <c r="AZ33" s="77"/>
      <c r="BA33" s="77"/>
      <c r="BB33" s="77"/>
      <c r="BC33" s="77"/>
      <c r="BD33" s="77"/>
      <c r="BE33" s="77"/>
      <c r="BF33" s="77"/>
      <c r="BG33" s="77"/>
      <c r="BH33" s="78"/>
      <c r="BI33" s="76">
        <f>データ!AL7</f>
        <v>100.8</v>
      </c>
      <c r="BJ33" s="77"/>
      <c r="BK33" s="77"/>
      <c r="BL33" s="77"/>
      <c r="BM33" s="77"/>
      <c r="BN33" s="77"/>
      <c r="BO33" s="77"/>
      <c r="BP33" s="77"/>
      <c r="BQ33" s="77"/>
      <c r="BR33" s="77"/>
      <c r="BS33" s="77"/>
      <c r="BT33" s="77"/>
      <c r="BU33" s="77"/>
      <c r="BV33" s="77"/>
      <c r="BW33" s="78"/>
      <c r="BX33" s="76">
        <f>データ!AM7</f>
        <v>107.7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96.2</v>
      </c>
      <c r="DE33" s="77"/>
      <c r="DF33" s="77"/>
      <c r="DG33" s="77"/>
      <c r="DH33" s="77"/>
      <c r="DI33" s="77"/>
      <c r="DJ33" s="77"/>
      <c r="DK33" s="77"/>
      <c r="DL33" s="77"/>
      <c r="DM33" s="77"/>
      <c r="DN33" s="77"/>
      <c r="DO33" s="77"/>
      <c r="DP33" s="77"/>
      <c r="DQ33" s="77"/>
      <c r="DR33" s="78"/>
      <c r="DS33" s="76">
        <f>データ!AU7</f>
        <v>96.1</v>
      </c>
      <c r="DT33" s="77"/>
      <c r="DU33" s="77"/>
      <c r="DV33" s="77"/>
      <c r="DW33" s="77"/>
      <c r="DX33" s="77"/>
      <c r="DY33" s="77"/>
      <c r="DZ33" s="77"/>
      <c r="EA33" s="77"/>
      <c r="EB33" s="77"/>
      <c r="EC33" s="77"/>
      <c r="ED33" s="77"/>
      <c r="EE33" s="77"/>
      <c r="EF33" s="77"/>
      <c r="EG33" s="78"/>
      <c r="EH33" s="76">
        <f>データ!AV7</f>
        <v>92.6</v>
      </c>
      <c r="EI33" s="77"/>
      <c r="EJ33" s="77"/>
      <c r="EK33" s="77"/>
      <c r="EL33" s="77"/>
      <c r="EM33" s="77"/>
      <c r="EN33" s="77"/>
      <c r="EO33" s="77"/>
      <c r="EP33" s="77"/>
      <c r="EQ33" s="77"/>
      <c r="ER33" s="77"/>
      <c r="ES33" s="77"/>
      <c r="ET33" s="77"/>
      <c r="EU33" s="77"/>
      <c r="EV33" s="78"/>
      <c r="EW33" s="76">
        <f>データ!AW7</f>
        <v>92.5</v>
      </c>
      <c r="EX33" s="77"/>
      <c r="EY33" s="77"/>
      <c r="EZ33" s="77"/>
      <c r="FA33" s="77"/>
      <c r="FB33" s="77"/>
      <c r="FC33" s="77"/>
      <c r="FD33" s="77"/>
      <c r="FE33" s="77"/>
      <c r="FF33" s="77"/>
      <c r="FG33" s="77"/>
      <c r="FH33" s="77"/>
      <c r="FI33" s="77"/>
      <c r="FJ33" s="77"/>
      <c r="FK33" s="78"/>
      <c r="FL33" s="76">
        <f>データ!AX7</f>
        <v>95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25.2</v>
      </c>
      <c r="GS33" s="77"/>
      <c r="GT33" s="77"/>
      <c r="GU33" s="77"/>
      <c r="GV33" s="77"/>
      <c r="GW33" s="77"/>
      <c r="GX33" s="77"/>
      <c r="GY33" s="77"/>
      <c r="GZ33" s="77"/>
      <c r="HA33" s="77"/>
      <c r="HB33" s="77"/>
      <c r="HC33" s="77"/>
      <c r="HD33" s="77"/>
      <c r="HE33" s="77"/>
      <c r="HF33" s="78"/>
      <c r="HG33" s="76">
        <f>データ!BF7</f>
        <v>28.4</v>
      </c>
      <c r="HH33" s="77"/>
      <c r="HI33" s="77"/>
      <c r="HJ33" s="77"/>
      <c r="HK33" s="77"/>
      <c r="HL33" s="77"/>
      <c r="HM33" s="77"/>
      <c r="HN33" s="77"/>
      <c r="HO33" s="77"/>
      <c r="HP33" s="77"/>
      <c r="HQ33" s="77"/>
      <c r="HR33" s="77"/>
      <c r="HS33" s="77"/>
      <c r="HT33" s="77"/>
      <c r="HU33" s="78"/>
      <c r="HV33" s="76">
        <f>データ!BG7</f>
        <v>34</v>
      </c>
      <c r="HW33" s="77"/>
      <c r="HX33" s="77"/>
      <c r="HY33" s="77"/>
      <c r="HZ33" s="77"/>
      <c r="IA33" s="77"/>
      <c r="IB33" s="77"/>
      <c r="IC33" s="77"/>
      <c r="ID33" s="77"/>
      <c r="IE33" s="77"/>
      <c r="IF33" s="77"/>
      <c r="IG33" s="77"/>
      <c r="IH33" s="77"/>
      <c r="II33" s="77"/>
      <c r="IJ33" s="78"/>
      <c r="IK33" s="76">
        <f>データ!BH7</f>
        <v>33.299999999999997</v>
      </c>
      <c r="IL33" s="77"/>
      <c r="IM33" s="77"/>
      <c r="IN33" s="77"/>
      <c r="IO33" s="77"/>
      <c r="IP33" s="77"/>
      <c r="IQ33" s="77"/>
      <c r="IR33" s="77"/>
      <c r="IS33" s="77"/>
      <c r="IT33" s="77"/>
      <c r="IU33" s="77"/>
      <c r="IV33" s="77"/>
      <c r="IW33" s="77"/>
      <c r="IX33" s="77"/>
      <c r="IY33" s="78"/>
      <c r="IZ33" s="76">
        <f>データ!BI7</f>
        <v>23.4</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77.099999999999994</v>
      </c>
      <c r="KG33" s="77"/>
      <c r="KH33" s="77"/>
      <c r="KI33" s="77"/>
      <c r="KJ33" s="77"/>
      <c r="KK33" s="77"/>
      <c r="KL33" s="77"/>
      <c r="KM33" s="77"/>
      <c r="KN33" s="77"/>
      <c r="KO33" s="77"/>
      <c r="KP33" s="77"/>
      <c r="KQ33" s="77"/>
      <c r="KR33" s="77"/>
      <c r="KS33" s="77"/>
      <c r="KT33" s="78"/>
      <c r="KU33" s="76">
        <f>データ!BQ7</f>
        <v>74.099999999999994</v>
      </c>
      <c r="KV33" s="77"/>
      <c r="KW33" s="77"/>
      <c r="KX33" s="77"/>
      <c r="KY33" s="77"/>
      <c r="KZ33" s="77"/>
      <c r="LA33" s="77"/>
      <c r="LB33" s="77"/>
      <c r="LC33" s="77"/>
      <c r="LD33" s="77"/>
      <c r="LE33" s="77"/>
      <c r="LF33" s="77"/>
      <c r="LG33" s="77"/>
      <c r="LH33" s="77"/>
      <c r="LI33" s="78"/>
      <c r="LJ33" s="76">
        <f>データ!BR7</f>
        <v>70.7</v>
      </c>
      <c r="LK33" s="77"/>
      <c r="LL33" s="77"/>
      <c r="LM33" s="77"/>
      <c r="LN33" s="77"/>
      <c r="LO33" s="77"/>
      <c r="LP33" s="77"/>
      <c r="LQ33" s="77"/>
      <c r="LR33" s="77"/>
      <c r="LS33" s="77"/>
      <c r="LT33" s="77"/>
      <c r="LU33" s="77"/>
      <c r="LV33" s="77"/>
      <c r="LW33" s="77"/>
      <c r="LX33" s="78"/>
      <c r="LY33" s="76">
        <f>データ!BS7</f>
        <v>67.599999999999994</v>
      </c>
      <c r="LZ33" s="77"/>
      <c r="MA33" s="77"/>
      <c r="MB33" s="77"/>
      <c r="MC33" s="77"/>
      <c r="MD33" s="77"/>
      <c r="ME33" s="77"/>
      <c r="MF33" s="77"/>
      <c r="MG33" s="77"/>
      <c r="MH33" s="77"/>
      <c r="MI33" s="77"/>
      <c r="MJ33" s="77"/>
      <c r="MK33" s="77"/>
      <c r="ML33" s="77"/>
      <c r="MM33" s="78"/>
      <c r="MN33" s="76">
        <f>データ!BT7</f>
        <v>64.7</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188</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189</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43720</v>
      </c>
      <c r="Q55" s="95"/>
      <c r="R55" s="95"/>
      <c r="S55" s="95"/>
      <c r="T55" s="95"/>
      <c r="U55" s="95"/>
      <c r="V55" s="95"/>
      <c r="W55" s="95"/>
      <c r="X55" s="95"/>
      <c r="Y55" s="95"/>
      <c r="Z55" s="95"/>
      <c r="AA55" s="95"/>
      <c r="AB55" s="95"/>
      <c r="AC55" s="95"/>
      <c r="AD55" s="96"/>
      <c r="AE55" s="94">
        <f>データ!CB7</f>
        <v>45934</v>
      </c>
      <c r="AF55" s="95"/>
      <c r="AG55" s="95"/>
      <c r="AH55" s="95"/>
      <c r="AI55" s="95"/>
      <c r="AJ55" s="95"/>
      <c r="AK55" s="95"/>
      <c r="AL55" s="95"/>
      <c r="AM55" s="95"/>
      <c r="AN55" s="95"/>
      <c r="AO55" s="95"/>
      <c r="AP55" s="95"/>
      <c r="AQ55" s="95"/>
      <c r="AR55" s="95"/>
      <c r="AS55" s="96"/>
      <c r="AT55" s="94">
        <f>データ!CC7</f>
        <v>45587</v>
      </c>
      <c r="AU55" s="95"/>
      <c r="AV55" s="95"/>
      <c r="AW55" s="95"/>
      <c r="AX55" s="95"/>
      <c r="AY55" s="95"/>
      <c r="AZ55" s="95"/>
      <c r="BA55" s="95"/>
      <c r="BB55" s="95"/>
      <c r="BC55" s="95"/>
      <c r="BD55" s="95"/>
      <c r="BE55" s="95"/>
      <c r="BF55" s="95"/>
      <c r="BG55" s="95"/>
      <c r="BH55" s="96"/>
      <c r="BI55" s="94">
        <f>データ!CD7</f>
        <v>48435</v>
      </c>
      <c r="BJ55" s="95"/>
      <c r="BK55" s="95"/>
      <c r="BL55" s="95"/>
      <c r="BM55" s="95"/>
      <c r="BN55" s="95"/>
      <c r="BO55" s="95"/>
      <c r="BP55" s="95"/>
      <c r="BQ55" s="95"/>
      <c r="BR55" s="95"/>
      <c r="BS55" s="95"/>
      <c r="BT55" s="95"/>
      <c r="BU55" s="95"/>
      <c r="BV55" s="95"/>
      <c r="BW55" s="96"/>
      <c r="BX55" s="94">
        <f>データ!CE7</f>
        <v>50645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6979</v>
      </c>
      <c r="DE55" s="95"/>
      <c r="DF55" s="95"/>
      <c r="DG55" s="95"/>
      <c r="DH55" s="95"/>
      <c r="DI55" s="95"/>
      <c r="DJ55" s="95"/>
      <c r="DK55" s="95"/>
      <c r="DL55" s="95"/>
      <c r="DM55" s="95"/>
      <c r="DN55" s="95"/>
      <c r="DO55" s="95"/>
      <c r="DP55" s="95"/>
      <c r="DQ55" s="95"/>
      <c r="DR55" s="96"/>
      <c r="DS55" s="94">
        <f>データ!CM7</f>
        <v>6881</v>
      </c>
      <c r="DT55" s="95"/>
      <c r="DU55" s="95"/>
      <c r="DV55" s="95"/>
      <c r="DW55" s="95"/>
      <c r="DX55" s="95"/>
      <c r="DY55" s="95"/>
      <c r="DZ55" s="95"/>
      <c r="EA55" s="95"/>
      <c r="EB55" s="95"/>
      <c r="EC55" s="95"/>
      <c r="ED55" s="95"/>
      <c r="EE55" s="95"/>
      <c r="EF55" s="95"/>
      <c r="EG55" s="96"/>
      <c r="EH55" s="94">
        <f>データ!CN7</f>
        <v>6915</v>
      </c>
      <c r="EI55" s="95"/>
      <c r="EJ55" s="95"/>
      <c r="EK55" s="95"/>
      <c r="EL55" s="95"/>
      <c r="EM55" s="95"/>
      <c r="EN55" s="95"/>
      <c r="EO55" s="95"/>
      <c r="EP55" s="95"/>
      <c r="EQ55" s="95"/>
      <c r="ER55" s="95"/>
      <c r="ES55" s="95"/>
      <c r="ET55" s="95"/>
      <c r="EU55" s="95"/>
      <c r="EV55" s="96"/>
      <c r="EW55" s="94">
        <f>データ!CO7</f>
        <v>7235</v>
      </c>
      <c r="EX55" s="95"/>
      <c r="EY55" s="95"/>
      <c r="EZ55" s="95"/>
      <c r="FA55" s="95"/>
      <c r="FB55" s="95"/>
      <c r="FC55" s="95"/>
      <c r="FD55" s="95"/>
      <c r="FE55" s="95"/>
      <c r="FF55" s="95"/>
      <c r="FG55" s="95"/>
      <c r="FH55" s="95"/>
      <c r="FI55" s="95"/>
      <c r="FJ55" s="95"/>
      <c r="FK55" s="96"/>
      <c r="FL55" s="94">
        <f>データ!CP7</f>
        <v>7724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57.6</v>
      </c>
      <c r="GS55" s="77"/>
      <c r="GT55" s="77"/>
      <c r="GU55" s="77"/>
      <c r="GV55" s="77"/>
      <c r="GW55" s="77"/>
      <c r="GX55" s="77"/>
      <c r="GY55" s="77"/>
      <c r="GZ55" s="77"/>
      <c r="HA55" s="77"/>
      <c r="HB55" s="77"/>
      <c r="HC55" s="77"/>
      <c r="HD55" s="77"/>
      <c r="HE55" s="77"/>
      <c r="HF55" s="78"/>
      <c r="HG55" s="76">
        <f>データ!CX7</f>
        <v>59.4</v>
      </c>
      <c r="HH55" s="77"/>
      <c r="HI55" s="77"/>
      <c r="HJ55" s="77"/>
      <c r="HK55" s="77"/>
      <c r="HL55" s="77"/>
      <c r="HM55" s="77"/>
      <c r="HN55" s="77"/>
      <c r="HO55" s="77"/>
      <c r="HP55" s="77"/>
      <c r="HQ55" s="77"/>
      <c r="HR55" s="77"/>
      <c r="HS55" s="77"/>
      <c r="HT55" s="77"/>
      <c r="HU55" s="78"/>
      <c r="HV55" s="76">
        <f>データ!CY7</f>
        <v>61.6</v>
      </c>
      <c r="HW55" s="77"/>
      <c r="HX55" s="77"/>
      <c r="HY55" s="77"/>
      <c r="HZ55" s="77"/>
      <c r="IA55" s="77"/>
      <c r="IB55" s="77"/>
      <c r="IC55" s="77"/>
      <c r="ID55" s="77"/>
      <c r="IE55" s="77"/>
      <c r="IF55" s="77"/>
      <c r="IG55" s="77"/>
      <c r="IH55" s="77"/>
      <c r="II55" s="77"/>
      <c r="IJ55" s="78"/>
      <c r="IK55" s="76">
        <f>データ!CZ7</f>
        <v>46.9</v>
      </c>
      <c r="IL55" s="77"/>
      <c r="IM55" s="77"/>
      <c r="IN55" s="77"/>
      <c r="IO55" s="77"/>
      <c r="IP55" s="77"/>
      <c r="IQ55" s="77"/>
      <c r="IR55" s="77"/>
      <c r="IS55" s="77"/>
      <c r="IT55" s="77"/>
      <c r="IU55" s="77"/>
      <c r="IV55" s="77"/>
      <c r="IW55" s="77"/>
      <c r="IX55" s="77"/>
      <c r="IY55" s="78"/>
      <c r="IZ55" s="76">
        <f>データ!DA7</f>
        <v>57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16.7</v>
      </c>
      <c r="KG55" s="77"/>
      <c r="KH55" s="77"/>
      <c r="KI55" s="77"/>
      <c r="KJ55" s="77"/>
      <c r="KK55" s="77"/>
      <c r="KL55" s="77"/>
      <c r="KM55" s="77"/>
      <c r="KN55" s="77"/>
      <c r="KO55" s="77"/>
      <c r="KP55" s="77"/>
      <c r="KQ55" s="77"/>
      <c r="KR55" s="77"/>
      <c r="KS55" s="77"/>
      <c r="KT55" s="78"/>
      <c r="KU55" s="76">
        <f>データ!DI7</f>
        <v>16.7</v>
      </c>
      <c r="KV55" s="77"/>
      <c r="KW55" s="77"/>
      <c r="KX55" s="77"/>
      <c r="KY55" s="77"/>
      <c r="KZ55" s="77"/>
      <c r="LA55" s="77"/>
      <c r="LB55" s="77"/>
      <c r="LC55" s="77"/>
      <c r="LD55" s="77"/>
      <c r="LE55" s="77"/>
      <c r="LF55" s="77"/>
      <c r="LG55" s="77"/>
      <c r="LH55" s="77"/>
      <c r="LI55" s="78"/>
      <c r="LJ55" s="76">
        <f>データ!DJ7</f>
        <v>16.2</v>
      </c>
      <c r="LK55" s="77"/>
      <c r="LL55" s="77"/>
      <c r="LM55" s="77"/>
      <c r="LN55" s="77"/>
      <c r="LO55" s="77"/>
      <c r="LP55" s="77"/>
      <c r="LQ55" s="77"/>
      <c r="LR55" s="77"/>
      <c r="LS55" s="77"/>
      <c r="LT55" s="77"/>
      <c r="LU55" s="77"/>
      <c r="LV55" s="77"/>
      <c r="LW55" s="77"/>
      <c r="LX55" s="78"/>
      <c r="LY55" s="76">
        <f>データ!DK7</f>
        <v>16.399999999999999</v>
      </c>
      <c r="LZ55" s="77"/>
      <c r="MA55" s="77"/>
      <c r="MB55" s="77"/>
      <c r="MC55" s="77"/>
      <c r="MD55" s="77"/>
      <c r="ME55" s="77"/>
      <c r="MF55" s="77"/>
      <c r="MG55" s="77"/>
      <c r="MH55" s="77"/>
      <c r="MI55" s="77"/>
      <c r="MJ55" s="77"/>
      <c r="MK55" s="77"/>
      <c r="ML55" s="77"/>
      <c r="MM55" s="78"/>
      <c r="MN55" s="76">
        <f>データ!DL7</f>
        <v>15.9</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190</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17.3</v>
      </c>
      <c r="V79" s="71"/>
      <c r="W79" s="71"/>
      <c r="X79" s="71"/>
      <c r="Y79" s="71"/>
      <c r="Z79" s="71"/>
      <c r="AA79" s="71"/>
      <c r="AB79" s="71"/>
      <c r="AC79" s="71"/>
      <c r="AD79" s="71"/>
      <c r="AE79" s="71"/>
      <c r="AF79" s="71"/>
      <c r="AG79" s="71"/>
      <c r="AH79" s="71"/>
      <c r="AI79" s="71"/>
      <c r="AJ79" s="71"/>
      <c r="AK79" s="71"/>
      <c r="AL79" s="71"/>
      <c r="AM79" s="71"/>
      <c r="AN79" s="71">
        <f>データ!DT7</f>
        <v>22.5</v>
      </c>
      <c r="AO79" s="71"/>
      <c r="AP79" s="71"/>
      <c r="AQ79" s="71"/>
      <c r="AR79" s="71"/>
      <c r="AS79" s="71"/>
      <c r="AT79" s="71"/>
      <c r="AU79" s="71"/>
      <c r="AV79" s="71"/>
      <c r="AW79" s="71"/>
      <c r="AX79" s="71"/>
      <c r="AY79" s="71"/>
      <c r="AZ79" s="71"/>
      <c r="BA79" s="71"/>
      <c r="BB79" s="71"/>
      <c r="BC79" s="71"/>
      <c r="BD79" s="71"/>
      <c r="BE79" s="71"/>
      <c r="BF79" s="71"/>
      <c r="BG79" s="71">
        <f>データ!DU7</f>
        <v>27.6</v>
      </c>
      <c r="BH79" s="71"/>
      <c r="BI79" s="71"/>
      <c r="BJ79" s="71"/>
      <c r="BK79" s="71"/>
      <c r="BL79" s="71"/>
      <c r="BM79" s="71"/>
      <c r="BN79" s="71"/>
      <c r="BO79" s="71"/>
      <c r="BP79" s="71"/>
      <c r="BQ79" s="71"/>
      <c r="BR79" s="71"/>
      <c r="BS79" s="71"/>
      <c r="BT79" s="71"/>
      <c r="BU79" s="71"/>
      <c r="BV79" s="71"/>
      <c r="BW79" s="71"/>
      <c r="BX79" s="71"/>
      <c r="BY79" s="71"/>
      <c r="BZ79" s="71">
        <f>データ!DV7</f>
        <v>30.9</v>
      </c>
      <c r="CA79" s="71"/>
      <c r="CB79" s="71"/>
      <c r="CC79" s="71"/>
      <c r="CD79" s="71"/>
      <c r="CE79" s="71"/>
      <c r="CF79" s="71"/>
      <c r="CG79" s="71"/>
      <c r="CH79" s="71"/>
      <c r="CI79" s="71"/>
      <c r="CJ79" s="71"/>
      <c r="CK79" s="71"/>
      <c r="CL79" s="71"/>
      <c r="CM79" s="71"/>
      <c r="CN79" s="71"/>
      <c r="CO79" s="71"/>
      <c r="CP79" s="71"/>
      <c r="CQ79" s="71"/>
      <c r="CR79" s="71"/>
      <c r="CS79" s="71">
        <f>データ!DW7</f>
        <v>34.799999999999997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61.1</v>
      </c>
      <c r="EP79" s="71"/>
      <c r="EQ79" s="71"/>
      <c r="ER79" s="71"/>
      <c r="ES79" s="71"/>
      <c r="ET79" s="71"/>
      <c r="EU79" s="71"/>
      <c r="EV79" s="71"/>
      <c r="EW79" s="71"/>
      <c r="EX79" s="71"/>
      <c r="EY79" s="71"/>
      <c r="EZ79" s="71"/>
      <c r="FA79" s="71"/>
      <c r="FB79" s="71"/>
      <c r="FC79" s="71"/>
      <c r="FD79" s="71"/>
      <c r="FE79" s="71"/>
      <c r="FF79" s="71"/>
      <c r="FG79" s="71"/>
      <c r="FH79" s="71">
        <f>データ!EE7</f>
        <v>74</v>
      </c>
      <c r="FI79" s="71"/>
      <c r="FJ79" s="71"/>
      <c r="FK79" s="71"/>
      <c r="FL79" s="71"/>
      <c r="FM79" s="71"/>
      <c r="FN79" s="71"/>
      <c r="FO79" s="71"/>
      <c r="FP79" s="71"/>
      <c r="FQ79" s="71"/>
      <c r="FR79" s="71"/>
      <c r="FS79" s="71"/>
      <c r="FT79" s="71"/>
      <c r="FU79" s="71"/>
      <c r="FV79" s="71"/>
      <c r="FW79" s="71"/>
      <c r="FX79" s="71"/>
      <c r="FY79" s="71"/>
      <c r="FZ79" s="71"/>
      <c r="GA79" s="71">
        <f>データ!EF7</f>
        <v>85.5</v>
      </c>
      <c r="GB79" s="71"/>
      <c r="GC79" s="71"/>
      <c r="GD79" s="71"/>
      <c r="GE79" s="71"/>
      <c r="GF79" s="71"/>
      <c r="GG79" s="71"/>
      <c r="GH79" s="71"/>
      <c r="GI79" s="71"/>
      <c r="GJ79" s="71"/>
      <c r="GK79" s="71"/>
      <c r="GL79" s="71"/>
      <c r="GM79" s="71"/>
      <c r="GN79" s="71"/>
      <c r="GO79" s="71"/>
      <c r="GP79" s="71"/>
      <c r="GQ79" s="71"/>
      <c r="GR79" s="71"/>
      <c r="GS79" s="71"/>
      <c r="GT79" s="71">
        <f>データ!EG7</f>
        <v>92.2</v>
      </c>
      <c r="GU79" s="71"/>
      <c r="GV79" s="71"/>
      <c r="GW79" s="71"/>
      <c r="GX79" s="71"/>
      <c r="GY79" s="71"/>
      <c r="GZ79" s="71"/>
      <c r="HA79" s="71"/>
      <c r="HB79" s="71"/>
      <c r="HC79" s="71"/>
      <c r="HD79" s="71"/>
      <c r="HE79" s="71"/>
      <c r="HF79" s="71"/>
      <c r="HG79" s="71"/>
      <c r="HH79" s="71"/>
      <c r="HI79" s="71"/>
      <c r="HJ79" s="71"/>
      <c r="HK79" s="71"/>
      <c r="HL79" s="71"/>
      <c r="HM79" s="71">
        <f>データ!EH7</f>
        <v>94.3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20833544</v>
      </c>
      <c r="JK79" s="69"/>
      <c r="JL79" s="69"/>
      <c r="JM79" s="69"/>
      <c r="JN79" s="69"/>
      <c r="JO79" s="69"/>
      <c r="JP79" s="69"/>
      <c r="JQ79" s="69"/>
      <c r="JR79" s="69"/>
      <c r="JS79" s="69"/>
      <c r="JT79" s="69"/>
      <c r="JU79" s="69"/>
      <c r="JV79" s="69"/>
      <c r="JW79" s="69"/>
      <c r="JX79" s="69"/>
      <c r="JY79" s="69"/>
      <c r="JZ79" s="69"/>
      <c r="KA79" s="69"/>
      <c r="KB79" s="69"/>
      <c r="KC79" s="69">
        <f>データ!EP7</f>
        <v>20827028</v>
      </c>
      <c r="KD79" s="69"/>
      <c r="KE79" s="69"/>
      <c r="KF79" s="69"/>
      <c r="KG79" s="69"/>
      <c r="KH79" s="69"/>
      <c r="KI79" s="69"/>
      <c r="KJ79" s="69"/>
      <c r="KK79" s="69"/>
      <c r="KL79" s="69"/>
      <c r="KM79" s="69"/>
      <c r="KN79" s="69"/>
      <c r="KO79" s="69"/>
      <c r="KP79" s="69"/>
      <c r="KQ79" s="69"/>
      <c r="KR79" s="69"/>
      <c r="KS79" s="69"/>
      <c r="KT79" s="69"/>
      <c r="KU79" s="69"/>
      <c r="KV79" s="69">
        <f>データ!EQ7</f>
        <v>20827888</v>
      </c>
      <c r="KW79" s="69"/>
      <c r="KX79" s="69"/>
      <c r="KY79" s="69"/>
      <c r="KZ79" s="69"/>
      <c r="LA79" s="69"/>
      <c r="LB79" s="69"/>
      <c r="LC79" s="69"/>
      <c r="LD79" s="69"/>
      <c r="LE79" s="69"/>
      <c r="LF79" s="69"/>
      <c r="LG79" s="69"/>
      <c r="LH79" s="69"/>
      <c r="LI79" s="69"/>
      <c r="LJ79" s="69"/>
      <c r="LK79" s="69"/>
      <c r="LL79" s="69"/>
      <c r="LM79" s="69"/>
      <c r="LN79" s="69"/>
      <c r="LO79" s="69">
        <f>データ!ER7</f>
        <v>21622836</v>
      </c>
      <c r="LP79" s="69"/>
      <c r="LQ79" s="69"/>
      <c r="LR79" s="69"/>
      <c r="LS79" s="69"/>
      <c r="LT79" s="69"/>
      <c r="LU79" s="69"/>
      <c r="LV79" s="69"/>
      <c r="LW79" s="69"/>
      <c r="LX79" s="69"/>
      <c r="LY79" s="69"/>
      <c r="LZ79" s="69"/>
      <c r="MA79" s="69"/>
      <c r="MB79" s="69"/>
      <c r="MC79" s="69"/>
      <c r="MD79" s="69"/>
      <c r="ME79" s="69"/>
      <c r="MF79" s="69"/>
      <c r="MG79" s="69"/>
      <c r="MH79" s="69">
        <f>データ!ES7</f>
        <v>21621332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llinXyEXZclN7VbS86Qi+JJGQtXrHEnAqSFurHoQZ8BBr1oABLWSqdrIL8Kn/r+xV8NbkBydW47nHirT8wNUg==" saltValue="maj1u+Y2OKq5uIdICMgXq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146</v>
      </c>
      <c r="AW5" s="52" t="s">
        <v>147</v>
      </c>
      <c r="AX5" s="52" t="s">
        <v>156</v>
      </c>
      <c r="AY5" s="52" t="s">
        <v>149</v>
      </c>
      <c r="AZ5" s="52" t="s">
        <v>150</v>
      </c>
      <c r="BA5" s="52" t="s">
        <v>151</v>
      </c>
      <c r="BB5" s="52" t="s">
        <v>152</v>
      </c>
      <c r="BC5" s="52" t="s">
        <v>153</v>
      </c>
      <c r="BD5" s="52" t="s">
        <v>154</v>
      </c>
      <c r="BE5" s="52" t="s">
        <v>157</v>
      </c>
      <c r="BF5" s="52" t="s">
        <v>158</v>
      </c>
      <c r="BG5" s="52" t="s">
        <v>159</v>
      </c>
      <c r="BH5" s="52" t="s">
        <v>147</v>
      </c>
      <c r="BI5" s="52" t="s">
        <v>148</v>
      </c>
      <c r="BJ5" s="52" t="s">
        <v>149</v>
      </c>
      <c r="BK5" s="52" t="s">
        <v>150</v>
      </c>
      <c r="BL5" s="52" t="s">
        <v>151</v>
      </c>
      <c r="BM5" s="52" t="s">
        <v>152</v>
      </c>
      <c r="BN5" s="52" t="s">
        <v>153</v>
      </c>
      <c r="BO5" s="52" t="s">
        <v>154</v>
      </c>
      <c r="BP5" s="52" t="s">
        <v>144</v>
      </c>
      <c r="BQ5" s="52" t="s">
        <v>158</v>
      </c>
      <c r="BR5" s="52" t="s">
        <v>160</v>
      </c>
      <c r="BS5" s="52" t="s">
        <v>147</v>
      </c>
      <c r="BT5" s="52" t="s">
        <v>161</v>
      </c>
      <c r="BU5" s="52" t="s">
        <v>149</v>
      </c>
      <c r="BV5" s="52" t="s">
        <v>150</v>
      </c>
      <c r="BW5" s="52" t="s">
        <v>151</v>
      </c>
      <c r="BX5" s="52" t="s">
        <v>152</v>
      </c>
      <c r="BY5" s="52" t="s">
        <v>153</v>
      </c>
      <c r="BZ5" s="52" t="s">
        <v>154</v>
      </c>
      <c r="CA5" s="52" t="s">
        <v>144</v>
      </c>
      <c r="CB5" s="52" t="s">
        <v>155</v>
      </c>
      <c r="CC5" s="52" t="s">
        <v>159</v>
      </c>
      <c r="CD5" s="52" t="s">
        <v>162</v>
      </c>
      <c r="CE5" s="52" t="s">
        <v>163</v>
      </c>
      <c r="CF5" s="52" t="s">
        <v>149</v>
      </c>
      <c r="CG5" s="52" t="s">
        <v>150</v>
      </c>
      <c r="CH5" s="52" t="s">
        <v>151</v>
      </c>
      <c r="CI5" s="52" t="s">
        <v>152</v>
      </c>
      <c r="CJ5" s="52" t="s">
        <v>153</v>
      </c>
      <c r="CK5" s="52" t="s">
        <v>154</v>
      </c>
      <c r="CL5" s="52" t="s">
        <v>144</v>
      </c>
      <c r="CM5" s="52" t="s">
        <v>155</v>
      </c>
      <c r="CN5" s="52" t="s">
        <v>160</v>
      </c>
      <c r="CO5" s="52" t="s">
        <v>147</v>
      </c>
      <c r="CP5" s="52" t="s">
        <v>161</v>
      </c>
      <c r="CQ5" s="52" t="s">
        <v>149</v>
      </c>
      <c r="CR5" s="52" t="s">
        <v>150</v>
      </c>
      <c r="CS5" s="52" t="s">
        <v>151</v>
      </c>
      <c r="CT5" s="52" t="s">
        <v>152</v>
      </c>
      <c r="CU5" s="52" t="s">
        <v>153</v>
      </c>
      <c r="CV5" s="52" t="s">
        <v>154</v>
      </c>
      <c r="CW5" s="52" t="s">
        <v>144</v>
      </c>
      <c r="CX5" s="52" t="s">
        <v>158</v>
      </c>
      <c r="CY5" s="52" t="s">
        <v>159</v>
      </c>
      <c r="CZ5" s="52" t="s">
        <v>147</v>
      </c>
      <c r="DA5" s="52" t="s">
        <v>161</v>
      </c>
      <c r="DB5" s="52" t="s">
        <v>149</v>
      </c>
      <c r="DC5" s="52" t="s">
        <v>150</v>
      </c>
      <c r="DD5" s="52" t="s">
        <v>151</v>
      </c>
      <c r="DE5" s="52" t="s">
        <v>152</v>
      </c>
      <c r="DF5" s="52" t="s">
        <v>153</v>
      </c>
      <c r="DG5" s="52" t="s">
        <v>154</v>
      </c>
      <c r="DH5" s="52" t="s">
        <v>144</v>
      </c>
      <c r="DI5" s="52" t="s">
        <v>158</v>
      </c>
      <c r="DJ5" s="52" t="s">
        <v>159</v>
      </c>
      <c r="DK5" s="52" t="s">
        <v>162</v>
      </c>
      <c r="DL5" s="52" t="s">
        <v>161</v>
      </c>
      <c r="DM5" s="52" t="s">
        <v>149</v>
      </c>
      <c r="DN5" s="52" t="s">
        <v>150</v>
      </c>
      <c r="DO5" s="52" t="s">
        <v>151</v>
      </c>
      <c r="DP5" s="52" t="s">
        <v>152</v>
      </c>
      <c r="DQ5" s="52" t="s">
        <v>153</v>
      </c>
      <c r="DR5" s="52" t="s">
        <v>154</v>
      </c>
      <c r="DS5" s="52" t="s">
        <v>144</v>
      </c>
      <c r="DT5" s="52" t="s">
        <v>158</v>
      </c>
      <c r="DU5" s="52" t="s">
        <v>160</v>
      </c>
      <c r="DV5" s="52" t="s">
        <v>147</v>
      </c>
      <c r="DW5" s="52" t="s">
        <v>161</v>
      </c>
      <c r="DX5" s="52" t="s">
        <v>149</v>
      </c>
      <c r="DY5" s="52" t="s">
        <v>150</v>
      </c>
      <c r="DZ5" s="52" t="s">
        <v>151</v>
      </c>
      <c r="EA5" s="52" t="s">
        <v>152</v>
      </c>
      <c r="EB5" s="52" t="s">
        <v>153</v>
      </c>
      <c r="EC5" s="52" t="s">
        <v>154</v>
      </c>
      <c r="ED5" s="52" t="s">
        <v>164</v>
      </c>
      <c r="EE5" s="52" t="s">
        <v>158</v>
      </c>
      <c r="EF5" s="52" t="s">
        <v>160</v>
      </c>
      <c r="EG5" s="52" t="s">
        <v>147</v>
      </c>
      <c r="EH5" s="52" t="s">
        <v>163</v>
      </c>
      <c r="EI5" s="52" t="s">
        <v>149</v>
      </c>
      <c r="EJ5" s="52" t="s">
        <v>150</v>
      </c>
      <c r="EK5" s="52" t="s">
        <v>151</v>
      </c>
      <c r="EL5" s="52" t="s">
        <v>152</v>
      </c>
      <c r="EM5" s="52" t="s">
        <v>153</v>
      </c>
      <c r="EN5" s="52" t="s">
        <v>165</v>
      </c>
      <c r="EO5" s="52" t="s">
        <v>144</v>
      </c>
      <c r="EP5" s="52" t="s">
        <v>158</v>
      </c>
      <c r="EQ5" s="52" t="s">
        <v>159</v>
      </c>
      <c r="ER5" s="52" t="s">
        <v>147</v>
      </c>
      <c r="ES5" s="52" t="s">
        <v>163</v>
      </c>
      <c r="ET5" s="52" t="s">
        <v>149</v>
      </c>
      <c r="EU5" s="52" t="s">
        <v>150</v>
      </c>
      <c r="EV5" s="52" t="s">
        <v>151</v>
      </c>
      <c r="EW5" s="52" t="s">
        <v>152</v>
      </c>
      <c r="EX5" s="52" t="s">
        <v>153</v>
      </c>
      <c r="EY5" s="52" t="s">
        <v>154</v>
      </c>
    </row>
    <row r="6" spans="1:155" s="57" customFormat="1">
      <c r="A6" s="38" t="s">
        <v>166</v>
      </c>
      <c r="B6" s="53">
        <f>B8</f>
        <v>2021</v>
      </c>
      <c r="C6" s="53">
        <f t="shared" ref="C6:M6" si="2">C8</f>
        <v>402052</v>
      </c>
      <c r="D6" s="53">
        <f t="shared" si="2"/>
        <v>46</v>
      </c>
      <c r="E6" s="53">
        <f t="shared" si="2"/>
        <v>6</v>
      </c>
      <c r="F6" s="53">
        <f t="shared" si="2"/>
        <v>0</v>
      </c>
      <c r="G6" s="53">
        <f t="shared" si="2"/>
        <v>2</v>
      </c>
      <c r="H6" s="164" t="str">
        <f>IF(H8&lt;&gt;I8,H8,"")&amp;IF(I8&lt;&gt;J8,I8,"")&amp;"　"&amp;J8</f>
        <v>福岡県飯塚市　飯塚市立病院</v>
      </c>
      <c r="I6" s="165"/>
      <c r="J6" s="166"/>
      <c r="K6" s="53" t="str">
        <f t="shared" si="2"/>
        <v>条例全部</v>
      </c>
      <c r="L6" s="53" t="str">
        <f t="shared" si="2"/>
        <v>病院事業</v>
      </c>
      <c r="M6" s="53" t="str">
        <f t="shared" si="2"/>
        <v>一般病院</v>
      </c>
      <c r="N6" s="53" t="str">
        <f>N8</f>
        <v>200床以上～300床未満</v>
      </c>
      <c r="O6" s="53" t="str">
        <f>O8</f>
        <v>自治体職員</v>
      </c>
      <c r="P6" s="53" t="str">
        <f>P8</f>
        <v>指定管理者(利用料金制)</v>
      </c>
      <c r="Q6" s="54">
        <f t="shared" ref="Q6:AH6" si="3">Q8</f>
        <v>15</v>
      </c>
      <c r="R6" s="53" t="str">
        <f t="shared" si="3"/>
        <v>対象</v>
      </c>
      <c r="S6" s="53" t="str">
        <f t="shared" si="3"/>
        <v>訓</v>
      </c>
      <c r="T6" s="53" t="str">
        <f t="shared" si="3"/>
        <v>救 臨 へ 輪</v>
      </c>
      <c r="U6" s="54">
        <f>U8</f>
        <v>126555</v>
      </c>
      <c r="V6" s="54">
        <f>V8</f>
        <v>23341</v>
      </c>
      <c r="W6" s="53" t="str">
        <f>W8</f>
        <v>-</v>
      </c>
      <c r="X6" s="53" t="str">
        <f t="shared" ref="X6" si="4">X8</f>
        <v>第２種該当</v>
      </c>
      <c r="Y6" s="53" t="str">
        <f t="shared" si="3"/>
        <v>１０：１</v>
      </c>
      <c r="Z6" s="54">
        <f t="shared" si="3"/>
        <v>250</v>
      </c>
      <c r="AA6" s="54" t="str">
        <f t="shared" si="3"/>
        <v>-</v>
      </c>
      <c r="AB6" s="54" t="str">
        <f t="shared" si="3"/>
        <v>-</v>
      </c>
      <c r="AC6" s="54" t="str">
        <f t="shared" si="3"/>
        <v>-</v>
      </c>
      <c r="AD6" s="54" t="str">
        <f t="shared" si="3"/>
        <v>-</v>
      </c>
      <c r="AE6" s="54">
        <f t="shared" si="3"/>
        <v>250</v>
      </c>
      <c r="AF6" s="54">
        <f t="shared" si="3"/>
        <v>250</v>
      </c>
      <c r="AG6" s="54" t="str">
        <f t="shared" si="3"/>
        <v>-</v>
      </c>
      <c r="AH6" s="54">
        <f t="shared" si="3"/>
        <v>250</v>
      </c>
      <c r="AI6" s="55">
        <f>IF(AI8="-",NA(),AI8)</f>
        <v>97.9</v>
      </c>
      <c r="AJ6" s="55">
        <f t="shared" ref="AJ6:AR6" si="5">IF(AJ8="-",NA(),AJ8)</f>
        <v>96.8</v>
      </c>
      <c r="AK6" s="55">
        <f t="shared" si="5"/>
        <v>96</v>
      </c>
      <c r="AL6" s="55">
        <f t="shared" si="5"/>
        <v>100.8</v>
      </c>
      <c r="AM6" s="55">
        <f t="shared" si="5"/>
        <v>107.7</v>
      </c>
      <c r="AN6" s="55">
        <f t="shared" si="5"/>
        <v>97.2</v>
      </c>
      <c r="AO6" s="55">
        <f t="shared" si="5"/>
        <v>97.5</v>
      </c>
      <c r="AP6" s="55">
        <f t="shared" si="5"/>
        <v>96.9</v>
      </c>
      <c r="AQ6" s="55">
        <f t="shared" si="5"/>
        <v>101.8</v>
      </c>
      <c r="AR6" s="55">
        <f t="shared" si="5"/>
        <v>106.2</v>
      </c>
      <c r="AS6" s="55" t="str">
        <f>IF(AS8="-","【-】","【"&amp;SUBSTITUTE(TEXT(AS8,"#,##0.0"),"-","△")&amp;"】")</f>
        <v>【106.2】</v>
      </c>
      <c r="AT6" s="55">
        <f>IF(AT8="-",NA(),AT8)</f>
        <v>96.2</v>
      </c>
      <c r="AU6" s="55">
        <f t="shared" ref="AU6:BC6" si="6">IF(AU8="-",NA(),AU8)</f>
        <v>96.1</v>
      </c>
      <c r="AV6" s="55">
        <f t="shared" si="6"/>
        <v>92.6</v>
      </c>
      <c r="AW6" s="55">
        <f t="shared" si="6"/>
        <v>92.5</v>
      </c>
      <c r="AX6" s="55">
        <f t="shared" si="6"/>
        <v>95</v>
      </c>
      <c r="AY6" s="55">
        <f t="shared" si="6"/>
        <v>85.9</v>
      </c>
      <c r="AZ6" s="55">
        <f t="shared" si="6"/>
        <v>86</v>
      </c>
      <c r="BA6" s="55">
        <f t="shared" si="6"/>
        <v>86</v>
      </c>
      <c r="BB6" s="55">
        <f t="shared" si="6"/>
        <v>80.7</v>
      </c>
      <c r="BC6" s="55">
        <f t="shared" si="6"/>
        <v>82.3</v>
      </c>
      <c r="BD6" s="55" t="str">
        <f>IF(BD8="-","【-】","【"&amp;SUBSTITUTE(TEXT(BD8,"#,##0.0"),"-","△")&amp;"】")</f>
        <v>【86.6】</v>
      </c>
      <c r="BE6" s="55">
        <f>IF(BE8="-",NA(),BE8)</f>
        <v>25.2</v>
      </c>
      <c r="BF6" s="55">
        <f t="shared" ref="BF6:BN6" si="7">IF(BF8="-",NA(),BF8)</f>
        <v>28.4</v>
      </c>
      <c r="BG6" s="55">
        <f t="shared" si="7"/>
        <v>34</v>
      </c>
      <c r="BH6" s="55">
        <f t="shared" si="7"/>
        <v>33.299999999999997</v>
      </c>
      <c r="BI6" s="55">
        <f t="shared" si="7"/>
        <v>23.4</v>
      </c>
      <c r="BJ6" s="55">
        <f t="shared" si="7"/>
        <v>86.8</v>
      </c>
      <c r="BK6" s="55">
        <f t="shared" si="7"/>
        <v>90.8</v>
      </c>
      <c r="BL6" s="55">
        <f t="shared" si="7"/>
        <v>81.900000000000006</v>
      </c>
      <c r="BM6" s="55">
        <f t="shared" si="7"/>
        <v>91.6</v>
      </c>
      <c r="BN6" s="55">
        <f t="shared" si="7"/>
        <v>100.1</v>
      </c>
      <c r="BO6" s="55" t="str">
        <f>IF(BO8="-","【-】","【"&amp;SUBSTITUTE(TEXT(BO8,"#,##0.0"),"-","△")&amp;"】")</f>
        <v>【70.7】</v>
      </c>
      <c r="BP6" s="55">
        <f>IF(BP8="-",NA(),BP8)</f>
        <v>77.099999999999994</v>
      </c>
      <c r="BQ6" s="55">
        <f t="shared" ref="BQ6:BY6" si="8">IF(BQ8="-",NA(),BQ8)</f>
        <v>74.099999999999994</v>
      </c>
      <c r="BR6" s="55">
        <f t="shared" si="8"/>
        <v>70.7</v>
      </c>
      <c r="BS6" s="55">
        <f t="shared" si="8"/>
        <v>67.599999999999994</v>
      </c>
      <c r="BT6" s="55">
        <f t="shared" si="8"/>
        <v>64.7</v>
      </c>
      <c r="BU6" s="55">
        <f t="shared" si="8"/>
        <v>73</v>
      </c>
      <c r="BV6" s="55">
        <f t="shared" si="8"/>
        <v>72.099999999999994</v>
      </c>
      <c r="BW6" s="55">
        <f t="shared" si="8"/>
        <v>72.900000000000006</v>
      </c>
      <c r="BX6" s="55">
        <f t="shared" si="8"/>
        <v>64.5</v>
      </c>
      <c r="BY6" s="55">
        <f t="shared" si="8"/>
        <v>63.8</v>
      </c>
      <c r="BZ6" s="55" t="str">
        <f>IF(BZ8="-","【-】","【"&amp;SUBSTITUTE(TEXT(BZ8,"#,##0.0"),"-","△")&amp;"】")</f>
        <v>【67.1】</v>
      </c>
      <c r="CA6" s="56">
        <f>IF(CA8="-",NA(),CA8)</f>
        <v>43720</v>
      </c>
      <c r="CB6" s="56">
        <f t="shared" ref="CB6:CJ6" si="9">IF(CB8="-",NA(),CB8)</f>
        <v>45934</v>
      </c>
      <c r="CC6" s="56">
        <f t="shared" si="9"/>
        <v>45587</v>
      </c>
      <c r="CD6" s="56">
        <f t="shared" si="9"/>
        <v>48435</v>
      </c>
      <c r="CE6" s="56">
        <f t="shared" si="9"/>
        <v>50645</v>
      </c>
      <c r="CF6" s="56">
        <f t="shared" si="9"/>
        <v>45494</v>
      </c>
      <c r="CG6" s="56">
        <f t="shared" si="9"/>
        <v>47924</v>
      </c>
      <c r="CH6" s="56">
        <f t="shared" si="9"/>
        <v>48807</v>
      </c>
      <c r="CI6" s="56">
        <f t="shared" si="9"/>
        <v>51594</v>
      </c>
      <c r="CJ6" s="56">
        <f t="shared" si="9"/>
        <v>53805</v>
      </c>
      <c r="CK6" s="55" t="str">
        <f>IF(CK8="-","【-】","【"&amp;SUBSTITUTE(TEXT(CK8,"#,##0"),"-","△")&amp;"】")</f>
        <v>【59,287】</v>
      </c>
      <c r="CL6" s="56">
        <f>IF(CL8="-",NA(),CL8)</f>
        <v>6979</v>
      </c>
      <c r="CM6" s="56">
        <f t="shared" ref="CM6:CU6" si="10">IF(CM8="-",NA(),CM8)</f>
        <v>6881</v>
      </c>
      <c r="CN6" s="56">
        <f t="shared" si="10"/>
        <v>6915</v>
      </c>
      <c r="CO6" s="56">
        <f t="shared" si="10"/>
        <v>7235</v>
      </c>
      <c r="CP6" s="56">
        <f t="shared" si="10"/>
        <v>7724</v>
      </c>
      <c r="CQ6" s="56">
        <f t="shared" si="10"/>
        <v>12309</v>
      </c>
      <c r="CR6" s="56">
        <f t="shared" si="10"/>
        <v>12502</v>
      </c>
      <c r="CS6" s="56">
        <f t="shared" si="10"/>
        <v>12970</v>
      </c>
      <c r="CT6" s="56">
        <f t="shared" si="10"/>
        <v>13767</v>
      </c>
      <c r="CU6" s="56">
        <f t="shared" si="10"/>
        <v>14046</v>
      </c>
      <c r="CV6" s="55" t="str">
        <f>IF(CV8="-","【-】","【"&amp;SUBSTITUTE(TEXT(CV8,"#,##0"),"-","△")&amp;"】")</f>
        <v>【17,202】</v>
      </c>
      <c r="CW6" s="55">
        <f>IF(CW8="-",NA(),CW8)</f>
        <v>57.6</v>
      </c>
      <c r="CX6" s="55">
        <f t="shared" ref="CX6:DF6" si="11">IF(CX8="-",NA(),CX8)</f>
        <v>59.4</v>
      </c>
      <c r="CY6" s="55">
        <f t="shared" si="11"/>
        <v>61.6</v>
      </c>
      <c r="CZ6" s="55">
        <f t="shared" si="11"/>
        <v>46.9</v>
      </c>
      <c r="DA6" s="55">
        <f t="shared" si="11"/>
        <v>57</v>
      </c>
      <c r="DB6" s="55">
        <f t="shared" si="11"/>
        <v>59</v>
      </c>
      <c r="DC6" s="55">
        <f t="shared" si="11"/>
        <v>59.4</v>
      </c>
      <c r="DD6" s="55">
        <f t="shared" si="11"/>
        <v>59.9</v>
      </c>
      <c r="DE6" s="55">
        <f t="shared" si="11"/>
        <v>63.4</v>
      </c>
      <c r="DF6" s="55">
        <f t="shared" si="11"/>
        <v>61.3</v>
      </c>
      <c r="DG6" s="55" t="str">
        <f>IF(DG8="-","【-】","【"&amp;SUBSTITUTE(TEXT(DG8,"#,##0.0"),"-","△")&amp;"】")</f>
        <v>【56.4】</v>
      </c>
      <c r="DH6" s="55">
        <f>IF(DH8="-",NA(),DH8)</f>
        <v>16.7</v>
      </c>
      <c r="DI6" s="55">
        <f t="shared" ref="DI6:DQ6" si="12">IF(DI8="-",NA(),DI8)</f>
        <v>16.7</v>
      </c>
      <c r="DJ6" s="55">
        <f t="shared" si="12"/>
        <v>16.2</v>
      </c>
      <c r="DK6" s="55">
        <f t="shared" si="12"/>
        <v>16.399999999999999</v>
      </c>
      <c r="DL6" s="55">
        <f t="shared" si="12"/>
        <v>15.9</v>
      </c>
      <c r="DM6" s="55">
        <f t="shared" si="12"/>
        <v>20.7</v>
      </c>
      <c r="DN6" s="55">
        <f t="shared" si="12"/>
        <v>20.6</v>
      </c>
      <c r="DO6" s="55">
        <f t="shared" si="12"/>
        <v>20.5</v>
      </c>
      <c r="DP6" s="55">
        <f t="shared" si="12"/>
        <v>20.2</v>
      </c>
      <c r="DQ6" s="55">
        <f t="shared" si="12"/>
        <v>20.2</v>
      </c>
      <c r="DR6" s="55" t="str">
        <f>IF(DR8="-","【-】","【"&amp;SUBSTITUTE(TEXT(DR8,"#,##0.0"),"-","△")&amp;"】")</f>
        <v>【24.8】</v>
      </c>
      <c r="DS6" s="55">
        <f>IF(DS8="-",NA(),DS8)</f>
        <v>17.3</v>
      </c>
      <c r="DT6" s="55">
        <f t="shared" ref="DT6:EB6" si="13">IF(DT8="-",NA(),DT8)</f>
        <v>22.5</v>
      </c>
      <c r="DU6" s="55">
        <f t="shared" si="13"/>
        <v>27.6</v>
      </c>
      <c r="DV6" s="55">
        <f t="shared" si="13"/>
        <v>30.9</v>
      </c>
      <c r="DW6" s="55">
        <f t="shared" si="13"/>
        <v>34.799999999999997</v>
      </c>
      <c r="DX6" s="55">
        <f t="shared" si="13"/>
        <v>46.9</v>
      </c>
      <c r="DY6" s="55">
        <f t="shared" si="13"/>
        <v>48.6</v>
      </c>
      <c r="DZ6" s="55">
        <f t="shared" si="13"/>
        <v>50.8</v>
      </c>
      <c r="EA6" s="55">
        <f t="shared" si="13"/>
        <v>51.4</v>
      </c>
      <c r="EB6" s="55">
        <f t="shared" si="13"/>
        <v>51.9</v>
      </c>
      <c r="EC6" s="55" t="str">
        <f>IF(EC8="-","【-】","【"&amp;SUBSTITUTE(TEXT(EC8,"#,##0.0"),"-","△")&amp;"】")</f>
        <v>【56.0】</v>
      </c>
      <c r="ED6" s="55">
        <f>IF(ED8="-",NA(),ED8)</f>
        <v>61.1</v>
      </c>
      <c r="EE6" s="55">
        <f t="shared" ref="EE6:EM6" si="14">IF(EE8="-",NA(),EE8)</f>
        <v>74</v>
      </c>
      <c r="EF6" s="55">
        <f t="shared" si="14"/>
        <v>85.5</v>
      </c>
      <c r="EG6" s="55">
        <f t="shared" si="14"/>
        <v>92.2</v>
      </c>
      <c r="EH6" s="55">
        <f t="shared" si="14"/>
        <v>94.3</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20833544</v>
      </c>
      <c r="EP6" s="56">
        <f t="shared" ref="EP6:EX6" si="15">IF(EP8="-",NA(),EP8)</f>
        <v>20827028</v>
      </c>
      <c r="EQ6" s="56">
        <f t="shared" si="15"/>
        <v>20827888</v>
      </c>
      <c r="ER6" s="56">
        <f t="shared" si="15"/>
        <v>21622836</v>
      </c>
      <c r="ES6" s="56">
        <f t="shared" si="15"/>
        <v>21621332</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167</v>
      </c>
      <c r="B7" s="53">
        <f t="shared" ref="B7:AH7" si="16">B8</f>
        <v>2021</v>
      </c>
      <c r="C7" s="53">
        <f t="shared" si="16"/>
        <v>402052</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指定管理者(利用料金制)</v>
      </c>
      <c r="Q7" s="54">
        <f t="shared" si="16"/>
        <v>15</v>
      </c>
      <c r="R7" s="53" t="str">
        <f t="shared" si="16"/>
        <v>対象</v>
      </c>
      <c r="S7" s="53" t="str">
        <f t="shared" si="16"/>
        <v>訓</v>
      </c>
      <c r="T7" s="53" t="str">
        <f t="shared" si="16"/>
        <v>救 臨 へ 輪</v>
      </c>
      <c r="U7" s="54">
        <f>U8</f>
        <v>126555</v>
      </c>
      <c r="V7" s="54">
        <f>V8</f>
        <v>23341</v>
      </c>
      <c r="W7" s="53" t="str">
        <f>W8</f>
        <v>-</v>
      </c>
      <c r="X7" s="53" t="str">
        <f t="shared" si="16"/>
        <v>第２種該当</v>
      </c>
      <c r="Y7" s="53" t="str">
        <f t="shared" si="16"/>
        <v>１０：１</v>
      </c>
      <c r="Z7" s="54">
        <f t="shared" si="16"/>
        <v>250</v>
      </c>
      <c r="AA7" s="54" t="str">
        <f t="shared" si="16"/>
        <v>-</v>
      </c>
      <c r="AB7" s="54" t="str">
        <f t="shared" si="16"/>
        <v>-</v>
      </c>
      <c r="AC7" s="54" t="str">
        <f t="shared" si="16"/>
        <v>-</v>
      </c>
      <c r="AD7" s="54" t="str">
        <f t="shared" si="16"/>
        <v>-</v>
      </c>
      <c r="AE7" s="54">
        <f t="shared" si="16"/>
        <v>250</v>
      </c>
      <c r="AF7" s="54">
        <f t="shared" si="16"/>
        <v>250</v>
      </c>
      <c r="AG7" s="54" t="str">
        <f t="shared" si="16"/>
        <v>-</v>
      </c>
      <c r="AH7" s="54">
        <f t="shared" si="16"/>
        <v>250</v>
      </c>
      <c r="AI7" s="55">
        <f>AI8</f>
        <v>97.9</v>
      </c>
      <c r="AJ7" s="55">
        <f t="shared" ref="AJ7:AR7" si="17">AJ8</f>
        <v>96.8</v>
      </c>
      <c r="AK7" s="55">
        <f t="shared" si="17"/>
        <v>96</v>
      </c>
      <c r="AL7" s="55">
        <f t="shared" si="17"/>
        <v>100.8</v>
      </c>
      <c r="AM7" s="55">
        <f t="shared" si="17"/>
        <v>107.7</v>
      </c>
      <c r="AN7" s="55">
        <f t="shared" si="17"/>
        <v>97.2</v>
      </c>
      <c r="AO7" s="55">
        <f t="shared" si="17"/>
        <v>97.5</v>
      </c>
      <c r="AP7" s="55">
        <f t="shared" si="17"/>
        <v>96.9</v>
      </c>
      <c r="AQ7" s="55">
        <f t="shared" si="17"/>
        <v>101.8</v>
      </c>
      <c r="AR7" s="55">
        <f t="shared" si="17"/>
        <v>106.2</v>
      </c>
      <c r="AS7" s="55"/>
      <c r="AT7" s="55">
        <f>AT8</f>
        <v>96.2</v>
      </c>
      <c r="AU7" s="55">
        <f t="shared" ref="AU7:BC7" si="18">AU8</f>
        <v>96.1</v>
      </c>
      <c r="AV7" s="55">
        <f t="shared" si="18"/>
        <v>92.6</v>
      </c>
      <c r="AW7" s="55">
        <f t="shared" si="18"/>
        <v>92.5</v>
      </c>
      <c r="AX7" s="55">
        <f t="shared" si="18"/>
        <v>95</v>
      </c>
      <c r="AY7" s="55">
        <f t="shared" si="18"/>
        <v>85.9</v>
      </c>
      <c r="AZ7" s="55">
        <f t="shared" si="18"/>
        <v>86</v>
      </c>
      <c r="BA7" s="55">
        <f t="shared" si="18"/>
        <v>86</v>
      </c>
      <c r="BB7" s="55">
        <f t="shared" si="18"/>
        <v>80.7</v>
      </c>
      <c r="BC7" s="55">
        <f t="shared" si="18"/>
        <v>82.3</v>
      </c>
      <c r="BD7" s="55"/>
      <c r="BE7" s="55">
        <f>BE8</f>
        <v>25.2</v>
      </c>
      <c r="BF7" s="55">
        <f t="shared" ref="BF7:BN7" si="19">BF8</f>
        <v>28.4</v>
      </c>
      <c r="BG7" s="55">
        <f t="shared" si="19"/>
        <v>34</v>
      </c>
      <c r="BH7" s="55">
        <f t="shared" si="19"/>
        <v>33.299999999999997</v>
      </c>
      <c r="BI7" s="55">
        <f t="shared" si="19"/>
        <v>23.4</v>
      </c>
      <c r="BJ7" s="55">
        <f t="shared" si="19"/>
        <v>86.8</v>
      </c>
      <c r="BK7" s="55">
        <f t="shared" si="19"/>
        <v>90.8</v>
      </c>
      <c r="BL7" s="55">
        <f t="shared" si="19"/>
        <v>81.900000000000006</v>
      </c>
      <c r="BM7" s="55">
        <f t="shared" si="19"/>
        <v>91.6</v>
      </c>
      <c r="BN7" s="55">
        <f t="shared" si="19"/>
        <v>100.1</v>
      </c>
      <c r="BO7" s="55"/>
      <c r="BP7" s="55">
        <f>BP8</f>
        <v>77.099999999999994</v>
      </c>
      <c r="BQ7" s="55">
        <f t="shared" ref="BQ7:BY7" si="20">BQ8</f>
        <v>74.099999999999994</v>
      </c>
      <c r="BR7" s="55">
        <f t="shared" si="20"/>
        <v>70.7</v>
      </c>
      <c r="BS7" s="55">
        <f t="shared" si="20"/>
        <v>67.599999999999994</v>
      </c>
      <c r="BT7" s="55">
        <f t="shared" si="20"/>
        <v>64.7</v>
      </c>
      <c r="BU7" s="55">
        <f t="shared" si="20"/>
        <v>73</v>
      </c>
      <c r="BV7" s="55">
        <f t="shared" si="20"/>
        <v>72.099999999999994</v>
      </c>
      <c r="BW7" s="55">
        <f t="shared" si="20"/>
        <v>72.900000000000006</v>
      </c>
      <c r="BX7" s="55">
        <f t="shared" si="20"/>
        <v>64.5</v>
      </c>
      <c r="BY7" s="55">
        <f t="shared" si="20"/>
        <v>63.8</v>
      </c>
      <c r="BZ7" s="55"/>
      <c r="CA7" s="56">
        <f>CA8</f>
        <v>43720</v>
      </c>
      <c r="CB7" s="56">
        <f t="shared" ref="CB7:CJ7" si="21">CB8</f>
        <v>45934</v>
      </c>
      <c r="CC7" s="56">
        <f t="shared" si="21"/>
        <v>45587</v>
      </c>
      <c r="CD7" s="56">
        <f t="shared" si="21"/>
        <v>48435</v>
      </c>
      <c r="CE7" s="56">
        <f t="shared" si="21"/>
        <v>50645</v>
      </c>
      <c r="CF7" s="56">
        <f t="shared" si="21"/>
        <v>45494</v>
      </c>
      <c r="CG7" s="56">
        <f t="shared" si="21"/>
        <v>47924</v>
      </c>
      <c r="CH7" s="56">
        <f t="shared" si="21"/>
        <v>48807</v>
      </c>
      <c r="CI7" s="56">
        <f t="shared" si="21"/>
        <v>51594</v>
      </c>
      <c r="CJ7" s="56">
        <f t="shared" si="21"/>
        <v>53805</v>
      </c>
      <c r="CK7" s="55"/>
      <c r="CL7" s="56">
        <f>CL8</f>
        <v>6979</v>
      </c>
      <c r="CM7" s="56">
        <f t="shared" ref="CM7:CU7" si="22">CM8</f>
        <v>6881</v>
      </c>
      <c r="CN7" s="56">
        <f t="shared" si="22"/>
        <v>6915</v>
      </c>
      <c r="CO7" s="56">
        <f t="shared" si="22"/>
        <v>7235</v>
      </c>
      <c r="CP7" s="56">
        <f t="shared" si="22"/>
        <v>7724</v>
      </c>
      <c r="CQ7" s="56">
        <f t="shared" si="22"/>
        <v>12309</v>
      </c>
      <c r="CR7" s="56">
        <f t="shared" si="22"/>
        <v>12502</v>
      </c>
      <c r="CS7" s="56">
        <f t="shared" si="22"/>
        <v>12970</v>
      </c>
      <c r="CT7" s="56">
        <f t="shared" si="22"/>
        <v>13767</v>
      </c>
      <c r="CU7" s="56">
        <f t="shared" si="22"/>
        <v>14046</v>
      </c>
      <c r="CV7" s="55"/>
      <c r="CW7" s="55">
        <f>CW8</f>
        <v>57.6</v>
      </c>
      <c r="CX7" s="55">
        <f t="shared" ref="CX7:DF7" si="23">CX8</f>
        <v>59.4</v>
      </c>
      <c r="CY7" s="55">
        <f t="shared" si="23"/>
        <v>61.6</v>
      </c>
      <c r="CZ7" s="55">
        <f t="shared" si="23"/>
        <v>46.9</v>
      </c>
      <c r="DA7" s="55">
        <f t="shared" si="23"/>
        <v>57</v>
      </c>
      <c r="DB7" s="55">
        <f t="shared" si="23"/>
        <v>59</v>
      </c>
      <c r="DC7" s="55">
        <f t="shared" si="23"/>
        <v>59.4</v>
      </c>
      <c r="DD7" s="55">
        <f t="shared" si="23"/>
        <v>59.9</v>
      </c>
      <c r="DE7" s="55">
        <f t="shared" si="23"/>
        <v>63.4</v>
      </c>
      <c r="DF7" s="55">
        <f t="shared" si="23"/>
        <v>61.3</v>
      </c>
      <c r="DG7" s="55"/>
      <c r="DH7" s="55">
        <f>DH8</f>
        <v>16.7</v>
      </c>
      <c r="DI7" s="55">
        <f t="shared" ref="DI7:DQ7" si="24">DI8</f>
        <v>16.7</v>
      </c>
      <c r="DJ7" s="55">
        <f t="shared" si="24"/>
        <v>16.2</v>
      </c>
      <c r="DK7" s="55">
        <f t="shared" si="24"/>
        <v>16.399999999999999</v>
      </c>
      <c r="DL7" s="55">
        <f t="shared" si="24"/>
        <v>15.9</v>
      </c>
      <c r="DM7" s="55">
        <f t="shared" si="24"/>
        <v>20.7</v>
      </c>
      <c r="DN7" s="55">
        <f t="shared" si="24"/>
        <v>20.6</v>
      </c>
      <c r="DO7" s="55">
        <f t="shared" si="24"/>
        <v>20.5</v>
      </c>
      <c r="DP7" s="55">
        <f t="shared" si="24"/>
        <v>20.2</v>
      </c>
      <c r="DQ7" s="55">
        <f t="shared" si="24"/>
        <v>20.2</v>
      </c>
      <c r="DR7" s="55"/>
      <c r="DS7" s="55">
        <f>DS8</f>
        <v>17.3</v>
      </c>
      <c r="DT7" s="55">
        <f t="shared" ref="DT7:EB7" si="25">DT8</f>
        <v>22.5</v>
      </c>
      <c r="DU7" s="55">
        <f t="shared" si="25"/>
        <v>27.6</v>
      </c>
      <c r="DV7" s="55">
        <f t="shared" si="25"/>
        <v>30.9</v>
      </c>
      <c r="DW7" s="55">
        <f t="shared" si="25"/>
        <v>34.799999999999997</v>
      </c>
      <c r="DX7" s="55">
        <f t="shared" si="25"/>
        <v>46.9</v>
      </c>
      <c r="DY7" s="55">
        <f t="shared" si="25"/>
        <v>48.6</v>
      </c>
      <c r="DZ7" s="55">
        <f t="shared" si="25"/>
        <v>50.8</v>
      </c>
      <c r="EA7" s="55">
        <f t="shared" si="25"/>
        <v>51.4</v>
      </c>
      <c r="EB7" s="55">
        <f t="shared" si="25"/>
        <v>51.9</v>
      </c>
      <c r="EC7" s="55"/>
      <c r="ED7" s="55">
        <f>ED8</f>
        <v>61.1</v>
      </c>
      <c r="EE7" s="55">
        <f t="shared" ref="EE7:EM7" si="26">EE8</f>
        <v>74</v>
      </c>
      <c r="EF7" s="55">
        <f t="shared" si="26"/>
        <v>85.5</v>
      </c>
      <c r="EG7" s="55">
        <f t="shared" si="26"/>
        <v>92.2</v>
      </c>
      <c r="EH7" s="55">
        <f t="shared" si="26"/>
        <v>94.3</v>
      </c>
      <c r="EI7" s="55">
        <f t="shared" si="26"/>
        <v>67.3</v>
      </c>
      <c r="EJ7" s="55">
        <f t="shared" si="26"/>
        <v>70.099999999999994</v>
      </c>
      <c r="EK7" s="55">
        <f t="shared" si="26"/>
        <v>72.599999999999994</v>
      </c>
      <c r="EL7" s="55">
        <f t="shared" si="26"/>
        <v>71.900000000000006</v>
      </c>
      <c r="EM7" s="55">
        <f t="shared" si="26"/>
        <v>71.2</v>
      </c>
      <c r="EN7" s="55"/>
      <c r="EO7" s="56">
        <f>EO8</f>
        <v>20833544</v>
      </c>
      <c r="EP7" s="56">
        <f t="shared" ref="EP7:EX7" si="27">EP8</f>
        <v>20827028</v>
      </c>
      <c r="EQ7" s="56">
        <f t="shared" si="27"/>
        <v>20827888</v>
      </c>
      <c r="ER7" s="56">
        <f t="shared" si="27"/>
        <v>21622836</v>
      </c>
      <c r="ES7" s="56">
        <f t="shared" si="27"/>
        <v>21621332</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402052</v>
      </c>
      <c r="D8" s="58">
        <v>46</v>
      </c>
      <c r="E8" s="58">
        <v>6</v>
      </c>
      <c r="F8" s="58">
        <v>0</v>
      </c>
      <c r="G8" s="58">
        <v>2</v>
      </c>
      <c r="H8" s="58" t="s">
        <v>168</v>
      </c>
      <c r="I8" s="58" t="s">
        <v>169</v>
      </c>
      <c r="J8" s="58" t="s">
        <v>170</v>
      </c>
      <c r="K8" s="58" t="s">
        <v>171</v>
      </c>
      <c r="L8" s="58" t="s">
        <v>172</v>
      </c>
      <c r="M8" s="58" t="s">
        <v>173</v>
      </c>
      <c r="N8" s="58" t="s">
        <v>174</v>
      </c>
      <c r="O8" s="58" t="s">
        <v>175</v>
      </c>
      <c r="P8" s="58" t="s">
        <v>176</v>
      </c>
      <c r="Q8" s="59">
        <v>15</v>
      </c>
      <c r="R8" s="58" t="s">
        <v>177</v>
      </c>
      <c r="S8" s="58" t="s">
        <v>178</v>
      </c>
      <c r="T8" s="58" t="s">
        <v>179</v>
      </c>
      <c r="U8" s="59">
        <v>126555</v>
      </c>
      <c r="V8" s="59">
        <v>23341</v>
      </c>
      <c r="W8" s="58" t="s">
        <v>39</v>
      </c>
      <c r="X8" s="58" t="s">
        <v>180</v>
      </c>
      <c r="Y8" s="60" t="s">
        <v>181</v>
      </c>
      <c r="Z8" s="59">
        <v>250</v>
      </c>
      <c r="AA8" s="59" t="s">
        <v>39</v>
      </c>
      <c r="AB8" s="59" t="s">
        <v>39</v>
      </c>
      <c r="AC8" s="59" t="s">
        <v>39</v>
      </c>
      <c r="AD8" s="59" t="s">
        <v>39</v>
      </c>
      <c r="AE8" s="59">
        <v>250</v>
      </c>
      <c r="AF8" s="59">
        <v>250</v>
      </c>
      <c r="AG8" s="59" t="s">
        <v>39</v>
      </c>
      <c r="AH8" s="59">
        <v>250</v>
      </c>
      <c r="AI8" s="61">
        <v>97.9</v>
      </c>
      <c r="AJ8" s="61">
        <v>96.8</v>
      </c>
      <c r="AK8" s="61">
        <v>96</v>
      </c>
      <c r="AL8" s="61">
        <v>100.8</v>
      </c>
      <c r="AM8" s="61">
        <v>107.7</v>
      </c>
      <c r="AN8" s="61">
        <v>97.2</v>
      </c>
      <c r="AO8" s="61">
        <v>97.5</v>
      </c>
      <c r="AP8" s="61">
        <v>96.9</v>
      </c>
      <c r="AQ8" s="61">
        <v>101.8</v>
      </c>
      <c r="AR8" s="61">
        <v>106.2</v>
      </c>
      <c r="AS8" s="61">
        <v>106.2</v>
      </c>
      <c r="AT8" s="61">
        <v>96.2</v>
      </c>
      <c r="AU8" s="61">
        <v>96.1</v>
      </c>
      <c r="AV8" s="61">
        <v>92.6</v>
      </c>
      <c r="AW8" s="61">
        <v>92.5</v>
      </c>
      <c r="AX8" s="61">
        <v>95</v>
      </c>
      <c r="AY8" s="61">
        <v>85.9</v>
      </c>
      <c r="AZ8" s="61">
        <v>86</v>
      </c>
      <c r="BA8" s="61">
        <v>86</v>
      </c>
      <c r="BB8" s="61">
        <v>80.7</v>
      </c>
      <c r="BC8" s="61">
        <v>82.3</v>
      </c>
      <c r="BD8" s="61">
        <v>86.6</v>
      </c>
      <c r="BE8" s="62">
        <v>25.2</v>
      </c>
      <c r="BF8" s="62">
        <v>28.4</v>
      </c>
      <c r="BG8" s="62">
        <v>34</v>
      </c>
      <c r="BH8" s="62">
        <v>33.299999999999997</v>
      </c>
      <c r="BI8" s="62">
        <v>23.4</v>
      </c>
      <c r="BJ8" s="62">
        <v>86.8</v>
      </c>
      <c r="BK8" s="62">
        <v>90.8</v>
      </c>
      <c r="BL8" s="62">
        <v>81.900000000000006</v>
      </c>
      <c r="BM8" s="62">
        <v>91.6</v>
      </c>
      <c r="BN8" s="62">
        <v>100.1</v>
      </c>
      <c r="BO8" s="62">
        <v>70.7</v>
      </c>
      <c r="BP8" s="61">
        <v>77.099999999999994</v>
      </c>
      <c r="BQ8" s="61">
        <v>74.099999999999994</v>
      </c>
      <c r="BR8" s="61">
        <v>70.7</v>
      </c>
      <c r="BS8" s="61">
        <v>67.599999999999994</v>
      </c>
      <c r="BT8" s="61">
        <v>64.7</v>
      </c>
      <c r="BU8" s="61">
        <v>73</v>
      </c>
      <c r="BV8" s="61">
        <v>72.099999999999994</v>
      </c>
      <c r="BW8" s="61">
        <v>72.900000000000006</v>
      </c>
      <c r="BX8" s="61">
        <v>64.5</v>
      </c>
      <c r="BY8" s="61">
        <v>63.8</v>
      </c>
      <c r="BZ8" s="61">
        <v>67.099999999999994</v>
      </c>
      <c r="CA8" s="62">
        <v>43720</v>
      </c>
      <c r="CB8" s="62">
        <v>45934</v>
      </c>
      <c r="CC8" s="62">
        <v>45587</v>
      </c>
      <c r="CD8" s="62">
        <v>48435</v>
      </c>
      <c r="CE8" s="62">
        <v>50645</v>
      </c>
      <c r="CF8" s="62">
        <v>45494</v>
      </c>
      <c r="CG8" s="62">
        <v>47924</v>
      </c>
      <c r="CH8" s="62">
        <v>48807</v>
      </c>
      <c r="CI8" s="62">
        <v>51594</v>
      </c>
      <c r="CJ8" s="62">
        <v>53805</v>
      </c>
      <c r="CK8" s="61">
        <v>59287</v>
      </c>
      <c r="CL8" s="62">
        <v>6979</v>
      </c>
      <c r="CM8" s="62">
        <v>6881</v>
      </c>
      <c r="CN8" s="62">
        <v>6915</v>
      </c>
      <c r="CO8" s="62">
        <v>7235</v>
      </c>
      <c r="CP8" s="62">
        <v>7724</v>
      </c>
      <c r="CQ8" s="62">
        <v>12309</v>
      </c>
      <c r="CR8" s="62">
        <v>12502</v>
      </c>
      <c r="CS8" s="62">
        <v>12970</v>
      </c>
      <c r="CT8" s="62">
        <v>13767</v>
      </c>
      <c r="CU8" s="62">
        <v>14046</v>
      </c>
      <c r="CV8" s="61">
        <v>17202</v>
      </c>
      <c r="CW8" s="62">
        <v>57.6</v>
      </c>
      <c r="CX8" s="62">
        <v>59.4</v>
      </c>
      <c r="CY8" s="62">
        <v>61.6</v>
      </c>
      <c r="CZ8" s="62">
        <v>46.9</v>
      </c>
      <c r="DA8" s="62">
        <v>57</v>
      </c>
      <c r="DB8" s="62">
        <v>59</v>
      </c>
      <c r="DC8" s="62">
        <v>59.4</v>
      </c>
      <c r="DD8" s="62">
        <v>59.9</v>
      </c>
      <c r="DE8" s="62">
        <v>63.4</v>
      </c>
      <c r="DF8" s="62">
        <v>61.3</v>
      </c>
      <c r="DG8" s="62">
        <v>56.4</v>
      </c>
      <c r="DH8" s="62">
        <v>16.7</v>
      </c>
      <c r="DI8" s="62">
        <v>16.7</v>
      </c>
      <c r="DJ8" s="62">
        <v>16.2</v>
      </c>
      <c r="DK8" s="62">
        <v>16.399999999999999</v>
      </c>
      <c r="DL8" s="62">
        <v>15.9</v>
      </c>
      <c r="DM8" s="62">
        <v>20.7</v>
      </c>
      <c r="DN8" s="62">
        <v>20.6</v>
      </c>
      <c r="DO8" s="62">
        <v>20.5</v>
      </c>
      <c r="DP8" s="62">
        <v>20.2</v>
      </c>
      <c r="DQ8" s="62">
        <v>20.2</v>
      </c>
      <c r="DR8" s="62">
        <v>24.8</v>
      </c>
      <c r="DS8" s="61">
        <v>17.3</v>
      </c>
      <c r="DT8" s="61">
        <v>22.5</v>
      </c>
      <c r="DU8" s="61">
        <v>27.6</v>
      </c>
      <c r="DV8" s="61">
        <v>30.9</v>
      </c>
      <c r="DW8" s="61">
        <v>34.799999999999997</v>
      </c>
      <c r="DX8" s="61">
        <v>46.9</v>
      </c>
      <c r="DY8" s="61">
        <v>48.6</v>
      </c>
      <c r="DZ8" s="61">
        <v>50.8</v>
      </c>
      <c r="EA8" s="61">
        <v>51.4</v>
      </c>
      <c r="EB8" s="61">
        <v>51.9</v>
      </c>
      <c r="EC8" s="61">
        <v>56</v>
      </c>
      <c r="ED8" s="61">
        <v>61.1</v>
      </c>
      <c r="EE8" s="61">
        <v>74</v>
      </c>
      <c r="EF8" s="61">
        <v>85.5</v>
      </c>
      <c r="EG8" s="61">
        <v>92.2</v>
      </c>
      <c r="EH8" s="61">
        <v>94.3</v>
      </c>
      <c r="EI8" s="61">
        <v>67.3</v>
      </c>
      <c r="EJ8" s="61">
        <v>70.099999999999994</v>
      </c>
      <c r="EK8" s="61">
        <v>72.599999999999994</v>
      </c>
      <c r="EL8" s="61">
        <v>71.900000000000006</v>
      </c>
      <c r="EM8" s="61">
        <v>71.2</v>
      </c>
      <c r="EN8" s="61">
        <v>70.7</v>
      </c>
      <c r="EO8" s="62">
        <v>20833544</v>
      </c>
      <c r="EP8" s="62">
        <v>20827028</v>
      </c>
      <c r="EQ8" s="62">
        <v>20827888</v>
      </c>
      <c r="ER8" s="62">
        <v>21622836</v>
      </c>
      <c r="ES8" s="62">
        <v>21621332</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2022-12-01T02:30:57Z</dcterms:created>
  <dcterms:modified xsi:type="dcterms:W3CDTF">2023-01-18T00:19:24Z</dcterms:modified>
  <cp:category/>
</cp:coreProperties>
</file>