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zuka-n.local\飯塚市共有フォルダ\飯塚市\0102_行政経営部\010203_財政課\0102030_財政課_共通\財政係\01_庶務\03_市町村支援課照会・回答\R04\25_公営企業に係る経営比較分析表（令和3年度決算）の分析等について\03_回答\"/>
    </mc:Choice>
  </mc:AlternateContent>
  <workbookProtection workbookAlgorithmName="SHA-512" workbookHashValue="eOwyhe4u8Z5kK71r4ZjlL7TYV8tXrSEyildnwlw38wq14Wm3OzGeYR4nbBExboRolvGHZx7WPPNo2D7C3tL/Ow==" workbookSaltValue="clofx6BORQqdNH2UES/DYw==" workbookSpinCount="100000" lockStructure="1"/>
  <bookViews>
    <workbookView xWindow="0" yWindow="0" windowWidth="17640" windowHeight="397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HX8" i="4" s="1"/>
  <c r="R7" i="5"/>
  <c r="Q7" i="5"/>
  <c r="P7" i="5"/>
  <c r="O7" i="5"/>
  <c r="B10" i="4" s="1"/>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LJ8" i="4"/>
  <c r="JQ8" i="4"/>
  <c r="FJ8" i="4"/>
  <c r="DU8" i="4"/>
  <c r="CF8" i="4"/>
  <c r="B8" i="4"/>
  <c r="BZ76" i="4" l="1"/>
  <c r="MA51" i="4"/>
  <c r="HJ30" i="4"/>
  <c r="MI76" i="4"/>
  <c r="HJ51" i="4"/>
  <c r="MA30" i="4"/>
  <c r="IT76" i="4"/>
  <c r="CS51" i="4"/>
  <c r="CS30" i="4"/>
  <c r="C11" i="5"/>
  <c r="D11" i="5"/>
  <c r="E11" i="5"/>
  <c r="B11" i="5"/>
  <c r="BK76" i="4" l="1"/>
  <c r="LH51" i="4"/>
  <c r="LT76" i="4"/>
  <c r="GQ51" i="4"/>
  <c r="IE76" i="4"/>
  <c r="BZ51" i="4"/>
  <c r="GQ30" i="4"/>
  <c r="BZ30" i="4"/>
  <c r="LH30" i="4"/>
  <c r="HP76" i="4"/>
  <c r="BG51" i="4"/>
  <c r="FX30" i="4"/>
  <c r="BG30" i="4"/>
  <c r="AV76" i="4"/>
  <c r="KO51" i="4"/>
  <c r="LE76" i="4"/>
  <c r="FX51" i="4"/>
  <c r="KO30" i="4"/>
  <c r="KP76" i="4"/>
  <c r="HA76" i="4"/>
  <c r="AN51" i="4"/>
  <c r="FE30" i="4"/>
  <c r="AG76" i="4"/>
  <c r="JV51" i="4"/>
  <c r="FE51" i="4"/>
  <c r="JV30" i="4"/>
  <c r="AN30" i="4"/>
  <c r="R76" i="4"/>
  <c r="KA76" i="4"/>
  <c r="EL51" i="4"/>
  <c r="JC30" i="4"/>
  <c r="GL76" i="4"/>
  <c r="U51" i="4"/>
  <c r="EL30" i="4"/>
  <c r="U30" i="4"/>
  <c r="JC51"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<sst xmlns="http://schemas.openxmlformats.org/spreadsheetml/2006/main" count="278" uniqueCount="143">
  <si>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</si>
  <si>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</si>
  <si>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</si>
  <si>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</si>
  <si>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</si>
  <si>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</si>
  <si>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</si>
  <si>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</si>
  <si>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</si>
  <si>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</si>
  <si>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</si>
  <si>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</si>
  <si>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</si>
  <si>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</si>
  <si>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</si>
  <si>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</si>
  <si>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</si>
  <si>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</si>
  <si>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</si>
  <si>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</si>
  <si>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</si>
  <si>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</si>
  <si>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</si>
  <si>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</si>
  <si>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</si>
  <si>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</si>
  <si>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</si>
  <si>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</si>
  <si>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</si>
  <si>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</si>
  <si>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</si>
  <si>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</si>
  <si>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</si>
  <si>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</si>
  <si>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</si>
  <si>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</si>
  <si>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</si>
  <si>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</si>
  <si>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</si>
  <si>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</si>
  <si>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</si>
  <si>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</si>
  <si>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</si>
  <si>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</si>
  <si>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</si>
  <si>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</si>
  <si>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</si>
  <si>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</si>
  <si>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</si>
  <si>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</si>
  <si>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</si>
  <si>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</si>
  <si>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</si>
  <si>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</si>
  <si>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</si>
  <si>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</si>
  <si>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</si>
  <si>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</si>
  <si>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</si>
  <si>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</si>
  <si>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</si>
  <si>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</si>
  <si>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</si>
  <si>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</si>
  <si>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</si>
  <si>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</si>
  <si>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</si>
  <si>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</si>
  <si>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</si>
  <si>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</si>
  <si>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</si>
  <si>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</si>
  <si>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</si>
  <si>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</si>
  <si>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</si>
  <si>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</si>
  <si>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</si>
  <si>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</si>
  <si>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</si>
  <si>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</si>
  <si>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</si>
  <si>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</si>
  <si>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</si>
  <si>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</si>
  <si>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</si>
  <si>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</si>
  <si>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</si>
  <si>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</si>
  <si>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</si>
  <si>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</si>
  <si>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</si>
  <si>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</si>
  <si>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</si>
  <si>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</si>
  <si>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</si>
  <si>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</si>
  <si>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</si>
  <si>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</si>
  <si>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</si>
  <si>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</si>
  <si>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</si>
  <si>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</si>
  <si>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</si>
  <si>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</si>
  <si>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</si>
  <si>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</si>
  <si>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</si>
  <si>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</si>
  <si>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当該値(N-1)</t>
    <phoneticPr fontId="5"/>
  </si>
  <si>
    <t>当該値(N-3)</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</si>
  <si>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</si>
  <si>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</si>
  <si>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</si>
  <si>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</si>
  <si>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</si>
  <si>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</si>
  <si>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</si>
  <si>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</si>
  <si>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</si>
  <si>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</si>
  <si>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</si>
  <si>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福岡県　飯塚市</t>
  </si>
  <si>
    <t>飯塚立体駐車場</t>
  </si>
  <si>
    <t>法非適用</t>
  </si>
  <si>
    <t>駐車場整備事業</t>
  </si>
  <si>
    <t>-</t>
  </si>
  <si>
    <t>Ａ１Ｂ２</t>
  </si>
  <si>
    <t>非設置</t>
  </si>
  <si>
    <t>該当数値なし</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</si>
  <si>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</si>
  <si>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</si>
  <si>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</si>
  <si>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</si>
  <si>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</si>
  <si>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</si>
  <si>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</si>
  <si>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</si>
  <si>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</si>
  <si>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</si>
  <si>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敷地の地価（固定資産台帳等における地価）については、74,495,700円となっています。
　設備投資については、駐車場の利用開始から29年を経過し、施設の計画的な改修等を平成29年度から令和元年度までの3か年行ってきました。
　企業債残高対料金収入比率は、料金収入に対する企業債残高の割合ですが、平成29年度から駐車場の外壁及び落下防止の防護柵の改修工事、施設利用箇所の改修工事等のため企業債の借入を行ったことから、増加しています。</t>
    <phoneticPr fontId="5"/>
  </si>
  <si>
    <t>　稼働率とは、収容台数に対する一日当たり平均駐車台数の割合で、施設の利用状況や適正規模を判断する指標ですが、平均値と比べ低い数値であり、毎年度減少傾向にあり、また新型コロナウイルス感染症の影響がありました。
　通常であれば、コスモスコモン及び周辺のイベント等開催時には多くの利用者があります。その他は周辺事業所従業員の定期利用、図書館、コミュニティーセンター等の公共施設の利用者が主であり、利用台数も安定していますが、新型コロナウイルス感染症による公共施設の一時閉館、イベント自粛等により減少しています。</t>
    <phoneticPr fontId="5"/>
  </si>
  <si>
    <t>　立体駐車場は、周辺の公共施設及び商店街等の利用者の駐車場として確保し、道路交通の円滑化を図りながら、住民の利便性を図るものであるなど多様な目的を有しています。
　平成18年度から指定管理制度を導入し、利用者のサービス向上及び経費削減を図っていますが、収益は減少傾向にあります。
　令和3年度より、24時間利用駐車場へと移行し、収益力の強化を図っています。</t>
    <rPh sb="118" eb="119">
      <t>ハカ</t>
    </rPh>
    <phoneticPr fontId="5"/>
  </si>
  <si>
    <t xml:space="preserve"> 収益的収支比率とは、料金収入及び一般会計からの繰入金等の総収益で単年度収益が黒字であれば１００％以上となりますが、一般会計からの繰入金により１００％前後で推移している状況です。
　売上高ＧＯＰ比率とは施設の営業に関する収益性を表す指標であり、EBITDAとは企業としての収益が継続して成長しているがどうかを判断するための指標ですが、共に低い数値で減少傾向にあり収益性は低下しています。</t>
    <rPh sb="1" eb="3">
      <t>シュウエキ</t>
    </rPh>
    <rPh sb="3" eb="4">
      <t>テキ</t>
    </rPh>
    <rPh sb="4" eb="6">
      <t>シュウシ</t>
    </rPh>
    <rPh sb="6" eb="8">
      <t>ヒリツ</t>
    </rPh>
    <rPh sb="11" eb="13">
      <t>リョウキン</t>
    </rPh>
    <rPh sb="13" eb="15">
      <t>シュウニュウ</t>
    </rPh>
    <rPh sb="15" eb="16">
      <t>オヨ</t>
    </rPh>
    <rPh sb="17" eb="19">
      <t>イッパン</t>
    </rPh>
    <rPh sb="19" eb="21">
      <t>カイケイ</t>
    </rPh>
    <rPh sb="24" eb="26">
      <t>クリイレ</t>
    </rPh>
    <rPh sb="26" eb="27">
      <t>キン</t>
    </rPh>
    <rPh sb="27" eb="28">
      <t>トウ</t>
    </rPh>
    <rPh sb="29" eb="32">
      <t>ソウシュウエキ</t>
    </rPh>
    <rPh sb="33" eb="36">
      <t>タンネンド</t>
    </rPh>
    <rPh sb="36" eb="38">
      <t>シュウエキ</t>
    </rPh>
    <rPh sb="39" eb="41">
      <t>クロジ</t>
    </rPh>
    <rPh sb="49" eb="51">
      <t>イジョウ</t>
    </rPh>
    <rPh sb="58" eb="60">
      <t>イッパン</t>
    </rPh>
    <rPh sb="60" eb="62">
      <t>カイケイ</t>
    </rPh>
    <rPh sb="65" eb="67">
      <t>クリイレ</t>
    </rPh>
    <rPh sb="67" eb="68">
      <t>キン</t>
    </rPh>
    <rPh sb="75" eb="77">
      <t>ゼンゴ</t>
    </rPh>
    <rPh sb="78" eb="80">
      <t>スイイ</t>
    </rPh>
    <rPh sb="84" eb="86">
      <t>ジョウキョウ</t>
    </rPh>
    <rPh sb="91" eb="93">
      <t>ウリアゲ</t>
    </rPh>
    <rPh sb="93" eb="94">
      <t>タカ</t>
    </rPh>
    <rPh sb="97" eb="99">
      <t>ヒリツ</t>
    </rPh>
    <rPh sb="101" eb="103">
      <t>シセツ</t>
    </rPh>
    <rPh sb="104" eb="106">
      <t>エイギョウ</t>
    </rPh>
    <rPh sb="107" eb="108">
      <t>カン</t>
    </rPh>
    <rPh sb="110" eb="112">
      <t>シュウエキ</t>
    </rPh>
    <rPh sb="112" eb="113">
      <t>セイ</t>
    </rPh>
    <rPh sb="114" eb="115">
      <t>アラワ</t>
    </rPh>
    <rPh sb="116" eb="118">
      <t>シヒョウ</t>
    </rPh>
    <rPh sb="130" eb="132">
      <t>キギョウ</t>
    </rPh>
    <rPh sb="136" eb="138">
      <t>シュウエキ</t>
    </rPh>
    <rPh sb="139" eb="141">
      <t>ケイゾク</t>
    </rPh>
    <rPh sb="143" eb="145">
      <t>セイチョウ</t>
    </rPh>
    <rPh sb="154" eb="156">
      <t>ハンダン</t>
    </rPh>
    <rPh sb="161" eb="163">
      <t>シヒョウ</t>
    </rPh>
    <rPh sb="167" eb="168">
      <t>トモ</t>
    </rPh>
    <rPh sb="169" eb="170">
      <t>ヒク</t>
    </rPh>
    <rPh sb="171" eb="173">
      <t>スウチ</t>
    </rPh>
    <rPh sb="174" eb="176">
      <t>ゲンショウ</t>
    </rPh>
    <rPh sb="176" eb="178">
      <t>ケイコウ</t>
    </rPh>
    <rPh sb="181" eb="183">
      <t>シュウエキ</t>
    </rPh>
    <rPh sb="183" eb="184">
      <t>セイ</t>
    </rPh>
    <rPh sb="185" eb="187">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</si>
</sst>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6" fillId="0" borderId="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107.5</c:v>
                </c:pt>
                <c:pt idx="1">
                  <c:v>123</c:v>
                </c:pt>
                <c:pt idx="2">
                  <c:v>120.5</c:v>
                </c:pt>
                <c:pt idx="3">
                  <c:v>147.80000000000001</c:v>
                </c:pt>
                <c:pt idx="4">
                  <c:v>81</c:v>
                </c:pt>
              </c:numCache>
            </c:numRef>
          </c:val>
          <c:extLst>
            <c:ext xmlns:c16="http://schemas.microsoft.com/office/drawing/2014/chart" uri="{C3380CC4-5D6E-409C-BE32-E72D297353CC}">
              <c16:uniqueId val="{00000000-D60B-4942-903E-AF50F2C20218}"/>
            </c:ext>
          </c:extLst>
        </c:ser>
        <c:dLbls>
          <c:showLegendKey val="0"/>
          <c:showVal val="0"/>
          <c:showCatName val="0"/>
          <c:showSerName val="0"/>
          <c:showPercent val="0"/>
          <c:showBubbleSize val="0"/>
        </c:dLbls>
        <c:gapWidth val="150"/>
        <c:axId val="380419560"/>
        <c:axId val="38042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D60B-4942-903E-AF50F2C20218}"/>
            </c:ext>
          </c:extLst>
        </c:ser>
        <c:dLbls>
          <c:showLegendKey val="0"/>
          <c:showVal val="0"/>
          <c:showCatName val="0"/>
          <c:showSerName val="0"/>
          <c:showPercent val="0"/>
          <c:showBubbleSize val="0"/>
        </c:dLbls>
        <c:marker val="1"/>
        <c:smooth val="0"/>
        <c:axId val="380419560"/>
        <c:axId val="380423480"/>
      </c:lineChart>
      <c:catAx>
        <c:axId val="380419560"/>
        <c:scaling>
          <c:orientation val="minMax"/>
        </c:scaling>
        <c:delete val="1"/>
        <c:axPos val="b"/>
        <c:numFmt formatCode="General" sourceLinked="1"/>
        <c:majorTickMark val="none"/>
        <c:minorTickMark val="none"/>
        <c:tickLblPos val="none"/>
        <c:crossAx val="380423480"/>
        <c:crosses val="autoZero"/>
        <c:auto val="1"/>
        <c:lblAlgn val="ctr"/>
        <c:lblOffset val="100"/>
        <c:noMultiLvlLbl val="1"/>
      </c:catAx>
      <c:valAx>
        <c:axId val="38042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419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211.4</c:v>
                </c:pt>
                <c:pt idx="1">
                  <c:v>432.1</c:v>
                </c:pt>
                <c:pt idx="2">
                  <c:v>483.1</c:v>
                </c:pt>
                <c:pt idx="3">
                  <c:v>70.2</c:v>
                </c:pt>
                <c:pt idx="4">
                  <c:v>753.9</c:v>
                </c:pt>
              </c:numCache>
            </c:numRef>
          </c:val>
          <c:extLst>
            <c:ext xmlns:c16="http://schemas.microsoft.com/office/drawing/2014/chart" uri="{C3380CC4-5D6E-409C-BE32-E72D297353CC}">
              <c16:uniqueId val="{00000000-6DAB-4A19-A94E-906591FD30C5}"/>
            </c:ext>
          </c:extLst>
        </c:ser>
        <c:dLbls>
          <c:showLegendKey val="0"/>
          <c:showVal val="0"/>
          <c:showCatName val="0"/>
          <c:showSerName val="0"/>
          <c:showPercent val="0"/>
          <c:showBubbleSize val="0"/>
        </c:dLbls>
        <c:gapWidth val="150"/>
        <c:axId val="380420736"/>
        <c:axId val="3804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6DAB-4A19-A94E-906591FD30C5}"/>
            </c:ext>
          </c:extLst>
        </c:ser>
        <c:dLbls>
          <c:showLegendKey val="0"/>
          <c:showVal val="0"/>
          <c:showCatName val="0"/>
          <c:showSerName val="0"/>
          <c:showPercent val="0"/>
          <c:showBubbleSize val="0"/>
        </c:dLbls>
        <c:marker val="1"/>
        <c:smooth val="0"/>
        <c:axId val="380420736"/>
        <c:axId val="380416032"/>
      </c:lineChart>
      <c:catAx>
        <c:axId val="380420736"/>
        <c:scaling>
          <c:orientation val="minMax"/>
        </c:scaling>
        <c:delete val="1"/>
        <c:axPos val="b"/>
        <c:numFmt formatCode="General" sourceLinked="1"/>
        <c:majorTickMark val="none"/>
        <c:minorTickMark val="none"/>
        <c:tickLblPos val="none"/>
        <c:crossAx val="380416032"/>
        <c:crosses val="autoZero"/>
        <c:auto val="1"/>
        <c:lblAlgn val="ctr"/>
        <c:lblOffset val="100"/>
        <c:noMultiLvlLbl val="1"/>
      </c:catAx>
      <c:valAx>
        <c:axId val="38041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42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D3D-4995-8D95-32BAAA78B3FC}"/>
            </c:ext>
          </c:extLst>
        </c:ser>
        <c:dLbls>
          <c:showLegendKey val="0"/>
          <c:showVal val="0"/>
          <c:showCatName val="0"/>
          <c:showSerName val="0"/>
          <c:showPercent val="0"/>
          <c:showBubbleSize val="0"/>
        </c:dLbls>
        <c:gapWidth val="150"/>
        <c:axId val="380417992"/>
        <c:axId val="38042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D3D-4995-8D95-32BAAA78B3FC}"/>
            </c:ext>
          </c:extLst>
        </c:ser>
        <c:dLbls>
          <c:showLegendKey val="0"/>
          <c:showVal val="0"/>
          <c:showCatName val="0"/>
          <c:showSerName val="0"/>
          <c:showPercent val="0"/>
          <c:showBubbleSize val="0"/>
        </c:dLbls>
        <c:marker val="1"/>
        <c:smooth val="0"/>
        <c:axId val="380417992"/>
        <c:axId val="380421128"/>
      </c:lineChart>
      <c:catAx>
        <c:axId val="380417992"/>
        <c:scaling>
          <c:orientation val="minMax"/>
        </c:scaling>
        <c:delete val="1"/>
        <c:axPos val="b"/>
        <c:numFmt formatCode="General" sourceLinked="1"/>
        <c:majorTickMark val="none"/>
        <c:minorTickMark val="none"/>
        <c:tickLblPos val="none"/>
        <c:crossAx val="380421128"/>
        <c:crosses val="autoZero"/>
        <c:auto val="1"/>
        <c:lblAlgn val="ctr"/>
        <c:lblOffset val="100"/>
        <c:noMultiLvlLbl val="1"/>
      </c:catAx>
      <c:valAx>
        <c:axId val="38042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41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453-4C3A-97EC-BA19A38E57BD}"/>
            </c:ext>
          </c:extLst>
        </c:ser>
        <c:dLbls>
          <c:showLegendKey val="0"/>
          <c:showVal val="0"/>
          <c:showCatName val="0"/>
          <c:showSerName val="0"/>
          <c:showPercent val="0"/>
          <c:showBubbleSize val="0"/>
        </c:dLbls>
        <c:gapWidth val="150"/>
        <c:axId val="380421520"/>
        <c:axId val="37644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453-4C3A-97EC-BA19A38E57BD}"/>
            </c:ext>
          </c:extLst>
        </c:ser>
        <c:dLbls>
          <c:showLegendKey val="0"/>
          <c:showVal val="0"/>
          <c:showCatName val="0"/>
          <c:showSerName val="0"/>
          <c:showPercent val="0"/>
          <c:showBubbleSize val="0"/>
        </c:dLbls>
        <c:marker val="1"/>
        <c:smooth val="0"/>
        <c:axId val="380421520"/>
        <c:axId val="376441240"/>
      </c:lineChart>
      <c:catAx>
        <c:axId val="380421520"/>
        <c:scaling>
          <c:orientation val="minMax"/>
        </c:scaling>
        <c:delete val="1"/>
        <c:axPos val="b"/>
        <c:numFmt formatCode="General" sourceLinked="1"/>
        <c:majorTickMark val="none"/>
        <c:minorTickMark val="none"/>
        <c:tickLblPos val="none"/>
        <c:crossAx val="376441240"/>
        <c:crosses val="autoZero"/>
        <c:auto val="1"/>
        <c:lblAlgn val="ctr"/>
        <c:lblOffset val="100"/>
        <c:noMultiLvlLbl val="1"/>
      </c:catAx>
      <c:valAx>
        <c:axId val="37644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42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13.1</c:v>
                </c:pt>
                <c:pt idx="1">
                  <c:v>13.6</c:v>
                </c:pt>
                <c:pt idx="2">
                  <c:v>13.9</c:v>
                </c:pt>
                <c:pt idx="3">
                  <c:v>78.7</c:v>
                </c:pt>
                <c:pt idx="4">
                  <c:v>43.2</c:v>
                </c:pt>
              </c:numCache>
            </c:numRef>
          </c:val>
          <c:extLst>
            <c:ext xmlns:c16="http://schemas.microsoft.com/office/drawing/2014/chart" uri="{C3380CC4-5D6E-409C-BE32-E72D297353CC}">
              <c16:uniqueId val="{00000000-A1FF-41C0-A879-448049CBC7F1}"/>
            </c:ext>
          </c:extLst>
        </c:ser>
        <c:dLbls>
          <c:showLegendKey val="0"/>
          <c:showVal val="0"/>
          <c:showCatName val="0"/>
          <c:showSerName val="0"/>
          <c:showPercent val="0"/>
          <c:showBubbleSize val="0"/>
        </c:dLbls>
        <c:gapWidth val="150"/>
        <c:axId val="380903128"/>
        <c:axId val="38089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A1FF-41C0-A879-448049CBC7F1}"/>
            </c:ext>
          </c:extLst>
        </c:ser>
        <c:dLbls>
          <c:showLegendKey val="0"/>
          <c:showVal val="0"/>
          <c:showCatName val="0"/>
          <c:showSerName val="0"/>
          <c:showPercent val="0"/>
          <c:showBubbleSize val="0"/>
        </c:dLbls>
        <c:marker val="1"/>
        <c:smooth val="0"/>
        <c:axId val="380903128"/>
        <c:axId val="380898424"/>
      </c:lineChart>
      <c:catAx>
        <c:axId val="380903128"/>
        <c:scaling>
          <c:orientation val="minMax"/>
        </c:scaling>
        <c:delete val="1"/>
        <c:axPos val="b"/>
        <c:numFmt formatCode="General" sourceLinked="1"/>
        <c:majorTickMark val="none"/>
        <c:minorTickMark val="none"/>
        <c:tickLblPos val="none"/>
        <c:crossAx val="380898424"/>
        <c:crosses val="autoZero"/>
        <c:auto val="1"/>
        <c:lblAlgn val="ctr"/>
        <c:lblOffset val="100"/>
        <c:noMultiLvlLbl val="1"/>
      </c:catAx>
      <c:valAx>
        <c:axId val="38089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90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29</c:v>
                </c:pt>
                <c:pt idx="1">
                  <c:v>28</c:v>
                </c:pt>
                <c:pt idx="2">
                  <c:v>30</c:v>
                </c:pt>
                <c:pt idx="3">
                  <c:v>6607</c:v>
                </c:pt>
                <c:pt idx="4">
                  <c:v>367</c:v>
                </c:pt>
              </c:numCache>
            </c:numRef>
          </c:val>
          <c:extLst>
            <c:ext xmlns:c16="http://schemas.microsoft.com/office/drawing/2014/chart" uri="{C3380CC4-5D6E-409C-BE32-E72D297353CC}">
              <c16:uniqueId val="{00000000-87DE-4271-84E7-F9032BB34B0E}"/>
            </c:ext>
          </c:extLst>
        </c:ser>
        <c:dLbls>
          <c:showLegendKey val="0"/>
          <c:showVal val="0"/>
          <c:showCatName val="0"/>
          <c:showSerName val="0"/>
          <c:showPercent val="0"/>
          <c:showBubbleSize val="0"/>
        </c:dLbls>
        <c:gapWidth val="150"/>
        <c:axId val="380901168"/>
        <c:axId val="38089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87DE-4271-84E7-F9032BB34B0E}"/>
            </c:ext>
          </c:extLst>
        </c:ser>
        <c:dLbls>
          <c:showLegendKey val="0"/>
          <c:showVal val="0"/>
          <c:showCatName val="0"/>
          <c:showSerName val="0"/>
          <c:showPercent val="0"/>
          <c:showBubbleSize val="0"/>
        </c:dLbls>
        <c:marker val="1"/>
        <c:smooth val="0"/>
        <c:axId val="380901168"/>
        <c:axId val="380899992"/>
      </c:lineChart>
      <c:catAx>
        <c:axId val="380901168"/>
        <c:scaling>
          <c:orientation val="minMax"/>
        </c:scaling>
        <c:delete val="1"/>
        <c:axPos val="b"/>
        <c:numFmt formatCode="General" sourceLinked="1"/>
        <c:majorTickMark val="none"/>
        <c:minorTickMark val="none"/>
        <c:tickLblPos val="none"/>
        <c:crossAx val="380899992"/>
        <c:crosses val="autoZero"/>
        <c:auto val="1"/>
        <c:lblAlgn val="ctr"/>
        <c:lblOffset val="100"/>
        <c:noMultiLvlLbl val="1"/>
      </c:catAx>
      <c:valAx>
        <c:axId val="380899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90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64.2</c:v>
                </c:pt>
                <c:pt idx="1">
                  <c:v>63.3</c:v>
                </c:pt>
                <c:pt idx="2">
                  <c:v>62.4</c:v>
                </c:pt>
                <c:pt idx="3">
                  <c:v>60.8</c:v>
                </c:pt>
                <c:pt idx="4">
                  <c:v>59.4</c:v>
                </c:pt>
              </c:numCache>
            </c:numRef>
          </c:val>
          <c:extLst>
            <c:ext xmlns:c16="http://schemas.microsoft.com/office/drawing/2014/chart" uri="{C3380CC4-5D6E-409C-BE32-E72D297353CC}">
              <c16:uniqueId val="{00000000-099A-46A6-BECA-7F697D56A4EA}"/>
            </c:ext>
          </c:extLst>
        </c:ser>
        <c:dLbls>
          <c:showLegendKey val="0"/>
          <c:showVal val="0"/>
          <c:showCatName val="0"/>
          <c:showSerName val="0"/>
          <c:showPercent val="0"/>
          <c:showBubbleSize val="0"/>
        </c:dLbls>
        <c:gapWidth val="150"/>
        <c:axId val="380897640"/>
        <c:axId val="38089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099A-46A6-BECA-7F697D56A4EA}"/>
            </c:ext>
          </c:extLst>
        </c:ser>
        <c:dLbls>
          <c:showLegendKey val="0"/>
          <c:showVal val="0"/>
          <c:showCatName val="0"/>
          <c:showSerName val="0"/>
          <c:showPercent val="0"/>
          <c:showBubbleSize val="0"/>
        </c:dLbls>
        <c:marker val="1"/>
        <c:smooth val="0"/>
        <c:axId val="380897640"/>
        <c:axId val="380899208"/>
      </c:lineChart>
      <c:catAx>
        <c:axId val="380897640"/>
        <c:scaling>
          <c:orientation val="minMax"/>
        </c:scaling>
        <c:delete val="1"/>
        <c:axPos val="b"/>
        <c:numFmt formatCode="General" sourceLinked="1"/>
        <c:majorTickMark val="none"/>
        <c:minorTickMark val="none"/>
        <c:tickLblPos val="none"/>
        <c:crossAx val="380899208"/>
        <c:crosses val="autoZero"/>
        <c:auto val="1"/>
        <c:lblAlgn val="ctr"/>
        <c:lblOffset val="100"/>
        <c:noMultiLvlLbl val="1"/>
      </c:catAx>
      <c:valAx>
        <c:axId val="38089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89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-1.9</c:v>
                </c:pt>
                <c:pt idx="1">
                  <c:v>-3.3</c:v>
                </c:pt>
                <c:pt idx="2">
                  <c:v>8.6999999999999993</c:v>
                </c:pt>
                <c:pt idx="3">
                  <c:v>-23.7</c:v>
                </c:pt>
                <c:pt idx="4">
                  <c:v>-104.7</c:v>
                </c:pt>
              </c:numCache>
            </c:numRef>
          </c:val>
          <c:extLst>
            <c:ext xmlns:c16="http://schemas.microsoft.com/office/drawing/2014/chart" uri="{C3380CC4-5D6E-409C-BE32-E72D297353CC}">
              <c16:uniqueId val="{00000000-FA5B-4129-8869-6D26EA10F9A2}"/>
            </c:ext>
          </c:extLst>
        </c:ser>
        <c:dLbls>
          <c:showLegendKey val="0"/>
          <c:showVal val="0"/>
          <c:showCatName val="0"/>
          <c:showSerName val="0"/>
          <c:showPercent val="0"/>
          <c:showBubbleSize val="0"/>
        </c:dLbls>
        <c:gapWidth val="150"/>
        <c:axId val="380902736"/>
        <c:axId val="38090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FA5B-4129-8869-6D26EA10F9A2}"/>
            </c:ext>
          </c:extLst>
        </c:ser>
        <c:dLbls>
          <c:showLegendKey val="0"/>
          <c:showVal val="0"/>
          <c:showCatName val="0"/>
          <c:showSerName val="0"/>
          <c:showPercent val="0"/>
          <c:showBubbleSize val="0"/>
        </c:dLbls>
        <c:marker val="1"/>
        <c:smooth val="0"/>
        <c:axId val="380902736"/>
        <c:axId val="380901560"/>
      </c:lineChart>
      <c:catAx>
        <c:axId val="380902736"/>
        <c:scaling>
          <c:orientation val="minMax"/>
        </c:scaling>
        <c:delete val="1"/>
        <c:axPos val="b"/>
        <c:numFmt formatCode="General" sourceLinked="1"/>
        <c:majorTickMark val="none"/>
        <c:minorTickMark val="none"/>
        <c:tickLblPos val="none"/>
        <c:crossAx val="380901560"/>
        <c:crosses val="autoZero"/>
        <c:auto val="1"/>
        <c:lblAlgn val="ctr"/>
        <c:lblOffset val="100"/>
        <c:noMultiLvlLbl val="1"/>
      </c:catAx>
      <c:valAx>
        <c:axId val="38090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90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-1288</c:v>
                </c:pt>
                <c:pt idx="1">
                  <c:v>2087</c:v>
                </c:pt>
                <c:pt idx="2">
                  <c:v>3958</c:v>
                </c:pt>
                <c:pt idx="3">
                  <c:v>-2817</c:v>
                </c:pt>
                <c:pt idx="4">
                  <c:v>-13238</c:v>
                </c:pt>
              </c:numCache>
            </c:numRef>
          </c:val>
          <c:extLst>
            <c:ext xmlns:c16="http://schemas.microsoft.com/office/drawing/2014/chart" uri="{C3380CC4-5D6E-409C-BE32-E72D297353CC}">
              <c16:uniqueId val="{00000000-ED2E-4616-82F3-9BCC610B33BE}"/>
            </c:ext>
          </c:extLst>
        </c:ser>
        <c:dLbls>
          <c:showLegendKey val="0"/>
          <c:showVal val="0"/>
          <c:showCatName val="0"/>
          <c:showSerName val="0"/>
          <c:showPercent val="0"/>
          <c:showBubbleSize val="0"/>
        </c:dLbls>
        <c:gapWidth val="150"/>
        <c:axId val="380897248"/>
        <c:axId val="38089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ED2E-4616-82F3-9BCC610B33BE}"/>
            </c:ext>
          </c:extLst>
        </c:ser>
        <c:dLbls>
          <c:showLegendKey val="0"/>
          <c:showVal val="0"/>
          <c:showCatName val="0"/>
          <c:showSerName val="0"/>
          <c:showPercent val="0"/>
          <c:showBubbleSize val="0"/>
        </c:dLbls>
        <c:marker val="1"/>
        <c:smooth val="0"/>
        <c:axId val="380897248"/>
        <c:axId val="380898032"/>
      </c:lineChart>
      <c:catAx>
        <c:axId val="380897248"/>
        <c:scaling>
          <c:orientation val="minMax"/>
        </c:scaling>
        <c:delete val="1"/>
        <c:axPos val="b"/>
        <c:numFmt formatCode="General" sourceLinked="1"/>
        <c:majorTickMark val="none"/>
        <c:minorTickMark val="none"/>
        <c:tickLblPos val="none"/>
        <c:crossAx val="380898032"/>
        <c:crosses val="autoZero"/>
        <c:auto val="1"/>
        <c:lblAlgn val="ctr"/>
        <c:lblOffset val="100"/>
        <c:noMultiLvlLbl val="1"/>
      </c:catAx>
      <c:valAx>
        <c:axId val="38089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8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1" zoomScaleNormal="100" zoomScaleSheetLayoutView="70" workbookViewId="0">
      <selection activeCell="ND31" sqref="ND31:NR3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2">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2">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1" t="str">
        <f>データ!H6&amp;"　"&amp;データ!I6</f>
        <v>福岡県飯塚市　飯塚立体駐車場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2">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7">
        <f>データ!U7</f>
        <v>13123</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2">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2">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129</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29</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436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107"/>
      <c r="NF15" s="107"/>
      <c r="NG15" s="107"/>
      <c r="NH15" s="107"/>
      <c r="NI15" s="107"/>
      <c r="NJ15" s="107"/>
      <c r="NK15" s="107"/>
      <c r="NL15" s="107"/>
      <c r="NM15" s="107"/>
      <c r="NN15" s="107"/>
      <c r="NO15" s="107"/>
      <c r="NP15" s="107"/>
      <c r="NQ15" s="10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107"/>
      <c r="NF16" s="107"/>
      <c r="NG16" s="107"/>
      <c r="NH16" s="107"/>
      <c r="NI16" s="107"/>
      <c r="NJ16" s="107"/>
      <c r="NK16" s="107"/>
      <c r="NL16" s="107"/>
      <c r="NM16" s="107"/>
      <c r="NN16" s="107"/>
      <c r="NO16" s="107"/>
      <c r="NP16" s="107"/>
      <c r="NQ16" s="10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107"/>
      <c r="NF17" s="107"/>
      <c r="NG17" s="107"/>
      <c r="NH17" s="107"/>
      <c r="NI17" s="107"/>
      <c r="NJ17" s="107"/>
      <c r="NK17" s="107"/>
      <c r="NL17" s="107"/>
      <c r="NM17" s="107"/>
      <c r="NN17" s="107"/>
      <c r="NO17" s="107"/>
      <c r="NP17" s="107"/>
      <c r="NQ17" s="10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107"/>
      <c r="NF18" s="107"/>
      <c r="NG18" s="107"/>
      <c r="NH18" s="107"/>
      <c r="NI18" s="107"/>
      <c r="NJ18" s="107"/>
      <c r="NK18" s="107"/>
      <c r="NL18" s="107"/>
      <c r="NM18" s="107"/>
      <c r="NN18" s="107"/>
      <c r="NO18" s="107"/>
      <c r="NP18" s="107"/>
      <c r="NQ18" s="10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107"/>
      <c r="NF19" s="107"/>
      <c r="NG19" s="107"/>
      <c r="NH19" s="107"/>
      <c r="NI19" s="107"/>
      <c r="NJ19" s="107"/>
      <c r="NK19" s="107"/>
      <c r="NL19" s="107"/>
      <c r="NM19" s="107"/>
      <c r="NN19" s="107"/>
      <c r="NO19" s="107"/>
      <c r="NP19" s="107"/>
      <c r="NQ19" s="10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107"/>
      <c r="NF20" s="107"/>
      <c r="NG20" s="107"/>
      <c r="NH20" s="107"/>
      <c r="NI20" s="107"/>
      <c r="NJ20" s="107"/>
      <c r="NK20" s="107"/>
      <c r="NL20" s="107"/>
      <c r="NM20" s="107"/>
      <c r="NN20" s="107"/>
      <c r="NO20" s="107"/>
      <c r="NP20" s="107"/>
      <c r="NQ20" s="10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107"/>
      <c r="NF21" s="107"/>
      <c r="NG21" s="107"/>
      <c r="NH21" s="107"/>
      <c r="NI21" s="107"/>
      <c r="NJ21" s="107"/>
      <c r="NK21" s="107"/>
      <c r="NL21" s="107"/>
      <c r="NM21" s="107"/>
      <c r="NN21" s="107"/>
      <c r="NO21" s="107"/>
      <c r="NP21" s="107"/>
      <c r="NQ21" s="10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107"/>
      <c r="NF22" s="107"/>
      <c r="NG22" s="107"/>
      <c r="NH22" s="107"/>
      <c r="NI22" s="107"/>
      <c r="NJ22" s="107"/>
      <c r="NK22" s="107"/>
      <c r="NL22" s="107"/>
      <c r="NM22" s="107"/>
      <c r="NN22" s="107"/>
      <c r="NO22" s="107"/>
      <c r="NP22" s="107"/>
      <c r="NQ22" s="10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107"/>
      <c r="NF23" s="107"/>
      <c r="NG23" s="107"/>
      <c r="NH23" s="107"/>
      <c r="NI23" s="107"/>
      <c r="NJ23" s="107"/>
      <c r="NK23" s="107"/>
      <c r="NL23" s="107"/>
      <c r="NM23" s="107"/>
      <c r="NN23" s="107"/>
      <c r="NO23" s="107"/>
      <c r="NP23" s="107"/>
      <c r="NQ23" s="10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107"/>
      <c r="NF24" s="107"/>
      <c r="NG24" s="107"/>
      <c r="NH24" s="107"/>
      <c r="NI24" s="107"/>
      <c r="NJ24" s="107"/>
      <c r="NK24" s="107"/>
      <c r="NL24" s="107"/>
      <c r="NM24" s="107"/>
      <c r="NN24" s="107"/>
      <c r="NO24" s="107"/>
      <c r="NP24" s="107"/>
      <c r="NQ24" s="10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107"/>
      <c r="NF25" s="107"/>
      <c r="NG25" s="107"/>
      <c r="NH25" s="107"/>
      <c r="NI25" s="107"/>
      <c r="NJ25" s="107"/>
      <c r="NK25" s="107"/>
      <c r="NL25" s="107"/>
      <c r="NM25" s="107"/>
      <c r="NN25" s="107"/>
      <c r="NO25" s="107"/>
      <c r="NP25" s="107"/>
      <c r="NQ25" s="10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107"/>
      <c r="NF26" s="107"/>
      <c r="NG26" s="107"/>
      <c r="NH26" s="107"/>
      <c r="NI26" s="107"/>
      <c r="NJ26" s="107"/>
      <c r="NK26" s="107"/>
      <c r="NL26" s="107"/>
      <c r="NM26" s="107"/>
      <c r="NN26" s="107"/>
      <c r="NO26" s="107"/>
      <c r="NP26" s="107"/>
      <c r="NQ26" s="10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107"/>
      <c r="NF27" s="107"/>
      <c r="NG27" s="107"/>
      <c r="NH27" s="107"/>
      <c r="NI27" s="107"/>
      <c r="NJ27" s="107"/>
      <c r="NK27" s="107"/>
      <c r="NL27" s="107"/>
      <c r="NM27" s="107"/>
      <c r="NN27" s="107"/>
      <c r="NO27" s="107"/>
      <c r="NP27" s="107"/>
      <c r="NQ27" s="10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107"/>
      <c r="NF28" s="107"/>
      <c r="NG28" s="107"/>
      <c r="NH28" s="107"/>
      <c r="NI28" s="107"/>
      <c r="NJ28" s="107"/>
      <c r="NK28" s="107"/>
      <c r="NL28" s="107"/>
      <c r="NM28" s="107"/>
      <c r="NN28" s="107"/>
      <c r="NO28" s="107"/>
      <c r="NP28" s="107"/>
      <c r="NQ28" s="10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107"/>
      <c r="NF29" s="107"/>
      <c r="NG29" s="107"/>
      <c r="NH29" s="107"/>
      <c r="NI29" s="107"/>
      <c r="NJ29" s="107"/>
      <c r="NK29" s="107"/>
      <c r="NL29" s="107"/>
      <c r="NM29" s="107"/>
      <c r="NN29" s="107"/>
      <c r="NO29" s="107"/>
      <c r="NP29" s="107"/>
      <c r="NQ29" s="10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107"/>
      <c r="NF30" s="107"/>
      <c r="NG30" s="107"/>
      <c r="NH30" s="107"/>
      <c r="NI30" s="107"/>
      <c r="NJ30" s="107"/>
      <c r="NK30" s="107"/>
      <c r="NL30" s="107"/>
      <c r="NM30" s="107"/>
      <c r="NN30" s="107"/>
      <c r="NO30" s="107"/>
      <c r="NP30" s="107"/>
      <c r="NQ30" s="10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107.5</v>
      </c>
      <c r="V31" s="98"/>
      <c r="W31" s="98"/>
      <c r="X31" s="98"/>
      <c r="Y31" s="98"/>
      <c r="Z31" s="98"/>
      <c r="AA31" s="98"/>
      <c r="AB31" s="98"/>
      <c r="AC31" s="98"/>
      <c r="AD31" s="98"/>
      <c r="AE31" s="98"/>
      <c r="AF31" s="98"/>
      <c r="AG31" s="98"/>
      <c r="AH31" s="98"/>
      <c r="AI31" s="98"/>
      <c r="AJ31" s="98"/>
      <c r="AK31" s="98"/>
      <c r="AL31" s="98"/>
      <c r="AM31" s="98"/>
      <c r="AN31" s="98">
        <f>データ!Z7</f>
        <v>123</v>
      </c>
      <c r="AO31" s="98"/>
      <c r="AP31" s="98"/>
      <c r="AQ31" s="98"/>
      <c r="AR31" s="98"/>
      <c r="AS31" s="98"/>
      <c r="AT31" s="98"/>
      <c r="AU31" s="98"/>
      <c r="AV31" s="98"/>
      <c r="AW31" s="98"/>
      <c r="AX31" s="98"/>
      <c r="AY31" s="98"/>
      <c r="AZ31" s="98"/>
      <c r="BA31" s="98"/>
      <c r="BB31" s="98"/>
      <c r="BC31" s="98"/>
      <c r="BD31" s="98"/>
      <c r="BE31" s="98"/>
      <c r="BF31" s="98"/>
      <c r="BG31" s="98">
        <f>データ!AA7</f>
        <v>120.5</v>
      </c>
      <c r="BH31" s="98"/>
      <c r="BI31" s="98"/>
      <c r="BJ31" s="98"/>
      <c r="BK31" s="98"/>
      <c r="BL31" s="98"/>
      <c r="BM31" s="98"/>
      <c r="BN31" s="98"/>
      <c r="BO31" s="98"/>
      <c r="BP31" s="98"/>
      <c r="BQ31" s="98"/>
      <c r="BR31" s="98"/>
      <c r="BS31" s="98"/>
      <c r="BT31" s="98"/>
      <c r="BU31" s="98"/>
      <c r="BV31" s="98"/>
      <c r="BW31" s="98"/>
      <c r="BX31" s="98"/>
      <c r="BY31" s="98"/>
      <c r="BZ31" s="98">
        <f>データ!AB7</f>
        <v>147.80000000000001</v>
      </c>
      <c r="CA31" s="98"/>
      <c r="CB31" s="98"/>
      <c r="CC31" s="98"/>
      <c r="CD31" s="98"/>
      <c r="CE31" s="98"/>
      <c r="CF31" s="98"/>
      <c r="CG31" s="98"/>
      <c r="CH31" s="98"/>
      <c r="CI31" s="98"/>
      <c r="CJ31" s="98"/>
      <c r="CK31" s="98"/>
      <c r="CL31" s="98"/>
      <c r="CM31" s="98"/>
      <c r="CN31" s="98"/>
      <c r="CO31" s="98"/>
      <c r="CP31" s="98"/>
      <c r="CQ31" s="98"/>
      <c r="CR31" s="98"/>
      <c r="CS31" s="98">
        <f>データ!AC7</f>
        <v>81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13.1</v>
      </c>
      <c r="EM31" s="98"/>
      <c r="EN31" s="98"/>
      <c r="EO31" s="98"/>
      <c r="EP31" s="98"/>
      <c r="EQ31" s="98"/>
      <c r="ER31" s="98"/>
      <c r="ES31" s="98"/>
      <c r="ET31" s="98"/>
      <c r="EU31" s="98"/>
      <c r="EV31" s="98"/>
      <c r="EW31" s="98"/>
      <c r="EX31" s="98"/>
      <c r="EY31" s="98"/>
      <c r="EZ31" s="98"/>
      <c r="FA31" s="98"/>
      <c r="FB31" s="98"/>
      <c r="FC31" s="98"/>
      <c r="FD31" s="98"/>
      <c r="FE31" s="98">
        <f>データ!AK7</f>
        <v>13.6</v>
      </c>
      <c r="FF31" s="98"/>
      <c r="FG31" s="98"/>
      <c r="FH31" s="98"/>
      <c r="FI31" s="98"/>
      <c r="FJ31" s="98"/>
      <c r="FK31" s="98"/>
      <c r="FL31" s="98"/>
      <c r="FM31" s="98"/>
      <c r="FN31" s="98"/>
      <c r="FO31" s="98"/>
      <c r="FP31" s="98"/>
      <c r="FQ31" s="98"/>
      <c r="FR31" s="98"/>
      <c r="FS31" s="98"/>
      <c r="FT31" s="98"/>
      <c r="FU31" s="98"/>
      <c r="FV31" s="98"/>
      <c r="FW31" s="98"/>
      <c r="FX31" s="98">
        <f>データ!AL7</f>
        <v>13.9</v>
      </c>
      <c r="FY31" s="98"/>
      <c r="FZ31" s="98"/>
      <c r="GA31" s="98"/>
      <c r="GB31" s="98"/>
      <c r="GC31" s="98"/>
      <c r="GD31" s="98"/>
      <c r="GE31" s="98"/>
      <c r="GF31" s="98"/>
      <c r="GG31" s="98"/>
      <c r="GH31" s="98"/>
      <c r="GI31" s="98"/>
      <c r="GJ31" s="98"/>
      <c r="GK31" s="98"/>
      <c r="GL31" s="98"/>
      <c r="GM31" s="98"/>
      <c r="GN31" s="98"/>
      <c r="GO31" s="98"/>
      <c r="GP31" s="98"/>
      <c r="GQ31" s="98">
        <f>データ!AM7</f>
        <v>78.7</v>
      </c>
      <c r="GR31" s="98"/>
      <c r="GS31" s="98"/>
      <c r="GT31" s="98"/>
      <c r="GU31" s="98"/>
      <c r="GV31" s="98"/>
      <c r="GW31" s="98"/>
      <c r="GX31" s="98"/>
      <c r="GY31" s="98"/>
      <c r="GZ31" s="98"/>
      <c r="HA31" s="98"/>
      <c r="HB31" s="98"/>
      <c r="HC31" s="98"/>
      <c r="HD31" s="98"/>
      <c r="HE31" s="98"/>
      <c r="HF31" s="98"/>
      <c r="HG31" s="98"/>
      <c r="HH31" s="98"/>
      <c r="HI31" s="98"/>
      <c r="HJ31" s="98">
        <f>データ!AN7</f>
        <v>43.2</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64.2</v>
      </c>
      <c r="JD31" s="67"/>
      <c r="JE31" s="67"/>
      <c r="JF31" s="67"/>
      <c r="JG31" s="67"/>
      <c r="JH31" s="67"/>
      <c r="JI31" s="67"/>
      <c r="JJ31" s="67"/>
      <c r="JK31" s="67"/>
      <c r="JL31" s="67"/>
      <c r="JM31" s="67"/>
      <c r="JN31" s="67"/>
      <c r="JO31" s="67"/>
      <c r="JP31" s="67"/>
      <c r="JQ31" s="67"/>
      <c r="JR31" s="67"/>
      <c r="JS31" s="67"/>
      <c r="JT31" s="67"/>
      <c r="JU31" s="68"/>
      <c r="JV31" s="66">
        <f>データ!DL7</f>
        <v>63.3</v>
      </c>
      <c r="JW31" s="67"/>
      <c r="JX31" s="67"/>
      <c r="JY31" s="67"/>
      <c r="JZ31" s="67"/>
      <c r="KA31" s="67"/>
      <c r="KB31" s="67"/>
      <c r="KC31" s="67"/>
      <c r="KD31" s="67"/>
      <c r="KE31" s="67"/>
      <c r="KF31" s="67"/>
      <c r="KG31" s="67"/>
      <c r="KH31" s="67"/>
      <c r="KI31" s="67"/>
      <c r="KJ31" s="67"/>
      <c r="KK31" s="67"/>
      <c r="KL31" s="67"/>
      <c r="KM31" s="67"/>
      <c r="KN31" s="68"/>
      <c r="KO31" s="66">
        <f>データ!DM7</f>
        <v>62.4</v>
      </c>
      <c r="KP31" s="67"/>
      <c r="KQ31" s="67"/>
      <c r="KR31" s="67"/>
      <c r="KS31" s="67"/>
      <c r="KT31" s="67"/>
      <c r="KU31" s="67"/>
      <c r="KV31" s="67"/>
      <c r="KW31" s="67"/>
      <c r="KX31" s="67"/>
      <c r="KY31" s="67"/>
      <c r="KZ31" s="67"/>
      <c r="LA31" s="67"/>
      <c r="LB31" s="67"/>
      <c r="LC31" s="67"/>
      <c r="LD31" s="67"/>
      <c r="LE31" s="67"/>
      <c r="LF31" s="67"/>
      <c r="LG31" s="68"/>
      <c r="LH31" s="66">
        <f>データ!DN7</f>
        <v>60.8</v>
      </c>
      <c r="LI31" s="67"/>
      <c r="LJ31" s="67"/>
      <c r="LK31" s="67"/>
      <c r="LL31" s="67"/>
      <c r="LM31" s="67"/>
      <c r="LN31" s="67"/>
      <c r="LO31" s="67"/>
      <c r="LP31" s="67"/>
      <c r="LQ31" s="67"/>
      <c r="LR31" s="67"/>
      <c r="LS31" s="67"/>
      <c r="LT31" s="67"/>
      <c r="LU31" s="67"/>
      <c r="LV31" s="67"/>
      <c r="LW31" s="67"/>
      <c r="LX31" s="67"/>
      <c r="LY31" s="67"/>
      <c r="LZ31" s="68"/>
      <c r="MA31" s="66">
        <f>データ!DO7</f>
        <v>59.4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204.3</v>
      </c>
      <c r="V32" s="98"/>
      <c r="W32" s="98"/>
      <c r="X32" s="98"/>
      <c r="Y32" s="98"/>
      <c r="Z32" s="98"/>
      <c r="AA32" s="98"/>
      <c r="AB32" s="98"/>
      <c r="AC32" s="98"/>
      <c r="AD32" s="98"/>
      <c r="AE32" s="98"/>
      <c r="AF32" s="98"/>
      <c r="AG32" s="98"/>
      <c r="AH32" s="98"/>
      <c r="AI32" s="98"/>
      <c r="AJ32" s="98"/>
      <c r="AK32" s="98"/>
      <c r="AL32" s="98"/>
      <c r="AM32" s="98"/>
      <c r="AN32" s="98">
        <f>データ!AE7</f>
        <v>224.9</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3.6</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29</v>
      </c>
      <c r="V52" s="97"/>
      <c r="W52" s="97"/>
      <c r="X52" s="97"/>
      <c r="Y52" s="97"/>
      <c r="Z52" s="97"/>
      <c r="AA52" s="97"/>
      <c r="AB52" s="97"/>
      <c r="AC52" s="97"/>
      <c r="AD52" s="97"/>
      <c r="AE52" s="97"/>
      <c r="AF52" s="97"/>
      <c r="AG52" s="97"/>
      <c r="AH52" s="97"/>
      <c r="AI52" s="97"/>
      <c r="AJ52" s="97"/>
      <c r="AK52" s="97"/>
      <c r="AL52" s="97"/>
      <c r="AM52" s="97"/>
      <c r="AN52" s="97">
        <f>データ!AV7</f>
        <v>28</v>
      </c>
      <c r="AO52" s="97"/>
      <c r="AP52" s="97"/>
      <c r="AQ52" s="97"/>
      <c r="AR52" s="97"/>
      <c r="AS52" s="97"/>
      <c r="AT52" s="97"/>
      <c r="AU52" s="97"/>
      <c r="AV52" s="97"/>
      <c r="AW52" s="97"/>
      <c r="AX52" s="97"/>
      <c r="AY52" s="97"/>
      <c r="AZ52" s="97"/>
      <c r="BA52" s="97"/>
      <c r="BB52" s="97"/>
      <c r="BC52" s="97"/>
      <c r="BD52" s="97"/>
      <c r="BE52" s="97"/>
      <c r="BF52" s="97"/>
      <c r="BG52" s="97">
        <f>データ!AW7</f>
        <v>30</v>
      </c>
      <c r="BH52" s="97"/>
      <c r="BI52" s="97"/>
      <c r="BJ52" s="97"/>
      <c r="BK52" s="97"/>
      <c r="BL52" s="97"/>
      <c r="BM52" s="97"/>
      <c r="BN52" s="97"/>
      <c r="BO52" s="97"/>
      <c r="BP52" s="97"/>
      <c r="BQ52" s="97"/>
      <c r="BR52" s="97"/>
      <c r="BS52" s="97"/>
      <c r="BT52" s="97"/>
      <c r="BU52" s="97"/>
      <c r="BV52" s="97"/>
      <c r="BW52" s="97"/>
      <c r="BX52" s="97"/>
      <c r="BY52" s="97"/>
      <c r="BZ52" s="97">
        <f>データ!AX7</f>
        <v>6607</v>
      </c>
      <c r="CA52" s="97"/>
      <c r="CB52" s="97"/>
      <c r="CC52" s="97"/>
      <c r="CD52" s="97"/>
      <c r="CE52" s="97"/>
      <c r="CF52" s="97"/>
      <c r="CG52" s="97"/>
      <c r="CH52" s="97"/>
      <c r="CI52" s="97"/>
      <c r="CJ52" s="97"/>
      <c r="CK52" s="97"/>
      <c r="CL52" s="97"/>
      <c r="CM52" s="97"/>
      <c r="CN52" s="97"/>
      <c r="CO52" s="97"/>
      <c r="CP52" s="97"/>
      <c r="CQ52" s="97"/>
      <c r="CR52" s="97"/>
      <c r="CS52" s="97">
        <f>データ!AY7</f>
        <v>367</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-1.9</v>
      </c>
      <c r="EM52" s="98"/>
      <c r="EN52" s="98"/>
      <c r="EO52" s="98"/>
      <c r="EP52" s="98"/>
      <c r="EQ52" s="98"/>
      <c r="ER52" s="98"/>
      <c r="ES52" s="98"/>
      <c r="ET52" s="98"/>
      <c r="EU52" s="98"/>
      <c r="EV52" s="98"/>
      <c r="EW52" s="98"/>
      <c r="EX52" s="98"/>
      <c r="EY52" s="98"/>
      <c r="EZ52" s="98"/>
      <c r="FA52" s="98"/>
      <c r="FB52" s="98"/>
      <c r="FC52" s="98"/>
      <c r="FD52" s="98"/>
      <c r="FE52" s="98">
        <f>データ!BG7</f>
        <v>-3.3</v>
      </c>
      <c r="FF52" s="98"/>
      <c r="FG52" s="98"/>
      <c r="FH52" s="98"/>
      <c r="FI52" s="98"/>
      <c r="FJ52" s="98"/>
      <c r="FK52" s="98"/>
      <c r="FL52" s="98"/>
      <c r="FM52" s="98"/>
      <c r="FN52" s="98"/>
      <c r="FO52" s="98"/>
      <c r="FP52" s="98"/>
      <c r="FQ52" s="98"/>
      <c r="FR52" s="98"/>
      <c r="FS52" s="98"/>
      <c r="FT52" s="98"/>
      <c r="FU52" s="98"/>
      <c r="FV52" s="98"/>
      <c r="FW52" s="98"/>
      <c r="FX52" s="98">
        <f>データ!BH7</f>
        <v>8.6999999999999993</v>
      </c>
      <c r="FY52" s="98"/>
      <c r="FZ52" s="98"/>
      <c r="GA52" s="98"/>
      <c r="GB52" s="98"/>
      <c r="GC52" s="98"/>
      <c r="GD52" s="98"/>
      <c r="GE52" s="98"/>
      <c r="GF52" s="98"/>
      <c r="GG52" s="98"/>
      <c r="GH52" s="98"/>
      <c r="GI52" s="98"/>
      <c r="GJ52" s="98"/>
      <c r="GK52" s="98"/>
      <c r="GL52" s="98"/>
      <c r="GM52" s="98"/>
      <c r="GN52" s="98"/>
      <c r="GO52" s="98"/>
      <c r="GP52" s="98"/>
      <c r="GQ52" s="98">
        <f>データ!BI7</f>
        <v>-23.7</v>
      </c>
      <c r="GR52" s="98"/>
      <c r="GS52" s="98"/>
      <c r="GT52" s="98"/>
      <c r="GU52" s="98"/>
      <c r="GV52" s="98"/>
      <c r="GW52" s="98"/>
      <c r="GX52" s="98"/>
      <c r="GY52" s="98"/>
      <c r="GZ52" s="98"/>
      <c r="HA52" s="98"/>
      <c r="HB52" s="98"/>
      <c r="HC52" s="98"/>
      <c r="HD52" s="98"/>
      <c r="HE52" s="98"/>
      <c r="HF52" s="98"/>
      <c r="HG52" s="98"/>
      <c r="HH52" s="98"/>
      <c r="HI52" s="98"/>
      <c r="HJ52" s="98">
        <f>データ!BJ7</f>
        <v>-104.7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-1288</v>
      </c>
      <c r="JD52" s="97"/>
      <c r="JE52" s="97"/>
      <c r="JF52" s="97"/>
      <c r="JG52" s="97"/>
      <c r="JH52" s="97"/>
      <c r="JI52" s="97"/>
      <c r="JJ52" s="97"/>
      <c r="JK52" s="97"/>
      <c r="JL52" s="97"/>
      <c r="JM52" s="97"/>
      <c r="JN52" s="97"/>
      <c r="JO52" s="97"/>
      <c r="JP52" s="97"/>
      <c r="JQ52" s="97"/>
      <c r="JR52" s="97"/>
      <c r="JS52" s="97"/>
      <c r="JT52" s="97"/>
      <c r="JU52" s="97"/>
      <c r="JV52" s="97">
        <f>データ!BR7</f>
        <v>2087</v>
      </c>
      <c r="JW52" s="97"/>
      <c r="JX52" s="97"/>
      <c r="JY52" s="97"/>
      <c r="JZ52" s="97"/>
      <c r="KA52" s="97"/>
      <c r="KB52" s="97"/>
      <c r="KC52" s="97"/>
      <c r="KD52" s="97"/>
      <c r="KE52" s="97"/>
      <c r="KF52" s="97"/>
      <c r="KG52" s="97"/>
      <c r="KH52" s="97"/>
      <c r="KI52" s="97"/>
      <c r="KJ52" s="97"/>
      <c r="KK52" s="97"/>
      <c r="KL52" s="97"/>
      <c r="KM52" s="97"/>
      <c r="KN52" s="97"/>
      <c r="KO52" s="97">
        <f>データ!BS7</f>
        <v>3958</v>
      </c>
      <c r="KP52" s="97"/>
      <c r="KQ52" s="97"/>
      <c r="KR52" s="97"/>
      <c r="KS52" s="97"/>
      <c r="KT52" s="97"/>
      <c r="KU52" s="97"/>
      <c r="KV52" s="97"/>
      <c r="KW52" s="97"/>
      <c r="KX52" s="97"/>
      <c r="KY52" s="97"/>
      <c r="KZ52" s="97"/>
      <c r="LA52" s="97"/>
      <c r="LB52" s="97"/>
      <c r="LC52" s="97"/>
      <c r="LD52" s="97"/>
      <c r="LE52" s="97"/>
      <c r="LF52" s="97"/>
      <c r="LG52" s="97"/>
      <c r="LH52" s="97">
        <f>データ!BT7</f>
        <v>-2817</v>
      </c>
      <c r="LI52" s="97"/>
      <c r="LJ52" s="97"/>
      <c r="LK52" s="97"/>
      <c r="LL52" s="97"/>
      <c r="LM52" s="97"/>
      <c r="LN52" s="97"/>
      <c r="LO52" s="97"/>
      <c r="LP52" s="97"/>
      <c r="LQ52" s="97"/>
      <c r="LR52" s="97"/>
      <c r="LS52" s="97"/>
      <c r="LT52" s="97"/>
      <c r="LU52" s="97"/>
      <c r="LV52" s="97"/>
      <c r="LW52" s="97"/>
      <c r="LX52" s="97"/>
      <c r="LY52" s="97"/>
      <c r="LZ52" s="97"/>
      <c r="MA52" s="97">
        <f>データ!BU7</f>
        <v>-13238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11</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32.299999999999997</v>
      </c>
      <c r="EM53" s="98"/>
      <c r="EN53" s="98"/>
      <c r="EO53" s="98"/>
      <c r="EP53" s="98"/>
      <c r="EQ53" s="98"/>
      <c r="ER53" s="98"/>
      <c r="ES53" s="98"/>
      <c r="ET53" s="98"/>
      <c r="EU53" s="98"/>
      <c r="EV53" s="98"/>
      <c r="EW53" s="98"/>
      <c r="EX53" s="98"/>
      <c r="EY53" s="98"/>
      <c r="EZ53" s="98"/>
      <c r="FA53" s="98"/>
      <c r="FB53" s="98"/>
      <c r="FC53" s="98"/>
      <c r="FD53" s="98"/>
      <c r="FE53" s="98">
        <f>データ!BL7</f>
        <v>43.4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22549</v>
      </c>
      <c r="JD53" s="97"/>
      <c r="JE53" s="97"/>
      <c r="JF53" s="97"/>
      <c r="JG53" s="97"/>
      <c r="JH53" s="97"/>
      <c r="JI53" s="97"/>
      <c r="JJ53" s="97"/>
      <c r="JK53" s="97"/>
      <c r="JL53" s="97"/>
      <c r="JM53" s="97"/>
      <c r="JN53" s="97"/>
      <c r="JO53" s="97"/>
      <c r="JP53" s="97"/>
      <c r="JQ53" s="97"/>
      <c r="JR53" s="97"/>
      <c r="JS53" s="97"/>
      <c r="JT53" s="97"/>
      <c r="JU53" s="97"/>
      <c r="JV53" s="97">
        <f>データ!BW7</f>
        <v>26255</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74496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211.4</v>
      </c>
      <c r="KB77" s="67"/>
      <c r="KC77" s="67"/>
      <c r="KD77" s="67"/>
      <c r="KE77" s="67"/>
      <c r="KF77" s="67"/>
      <c r="KG77" s="67"/>
      <c r="KH77" s="67"/>
      <c r="KI77" s="67"/>
      <c r="KJ77" s="67"/>
      <c r="KK77" s="67"/>
      <c r="KL77" s="67"/>
      <c r="KM77" s="67"/>
      <c r="KN77" s="67"/>
      <c r="KO77" s="68"/>
      <c r="KP77" s="66">
        <f>データ!DA7</f>
        <v>432.1</v>
      </c>
      <c r="KQ77" s="67"/>
      <c r="KR77" s="67"/>
      <c r="KS77" s="67"/>
      <c r="KT77" s="67"/>
      <c r="KU77" s="67"/>
      <c r="KV77" s="67"/>
      <c r="KW77" s="67"/>
      <c r="KX77" s="67"/>
      <c r="KY77" s="67"/>
      <c r="KZ77" s="67"/>
      <c r="LA77" s="67"/>
      <c r="LB77" s="67"/>
      <c r="LC77" s="67"/>
      <c r="LD77" s="68"/>
      <c r="LE77" s="66">
        <f>データ!DB7</f>
        <v>483.1</v>
      </c>
      <c r="LF77" s="67"/>
      <c r="LG77" s="67"/>
      <c r="LH77" s="67"/>
      <c r="LI77" s="67"/>
      <c r="LJ77" s="67"/>
      <c r="LK77" s="67"/>
      <c r="LL77" s="67"/>
      <c r="LM77" s="67"/>
      <c r="LN77" s="67"/>
      <c r="LO77" s="67"/>
      <c r="LP77" s="67"/>
      <c r="LQ77" s="67"/>
      <c r="LR77" s="67"/>
      <c r="LS77" s="68"/>
      <c r="LT77" s="66">
        <f>データ!DC7</f>
        <v>70.2</v>
      </c>
      <c r="LU77" s="67"/>
      <c r="LV77" s="67"/>
      <c r="LW77" s="67"/>
      <c r="LX77" s="67"/>
      <c r="LY77" s="67"/>
      <c r="LZ77" s="67"/>
      <c r="MA77" s="67"/>
      <c r="MB77" s="67"/>
      <c r="MC77" s="67"/>
      <c r="MD77" s="67"/>
      <c r="ME77" s="67"/>
      <c r="MF77" s="67"/>
      <c r="MG77" s="67"/>
      <c r="MH77" s="68"/>
      <c r="MI77" s="66">
        <f>データ!DD7</f>
        <v>753.9</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9+osLAq6QPA8olxniOk3a/Qr2zfJPRMEHw6KyZWO8N2djNTbUx6fWMAUayZ6pjOKT33Rt8VM5yXSybFjprDufg==" saltValue="HcVIdQjVJHtzCKOOhoYt5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9" t="s">
        <v>59</v>
      </c>
      <c r="I3" s="140"/>
      <c r="J3" s="140"/>
      <c r="K3" s="140"/>
      <c r="L3" s="140"/>
      <c r="M3" s="140"/>
      <c r="N3" s="140"/>
      <c r="O3" s="140"/>
      <c r="P3" s="140"/>
      <c r="Q3" s="140"/>
      <c r="R3" s="140"/>
      <c r="S3" s="140"/>
      <c r="T3" s="140"/>
      <c r="U3" s="140"/>
      <c r="V3" s="140"/>
      <c r="W3" s="140"/>
      <c r="X3" s="140"/>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1"/>
      <c r="I4" s="142"/>
      <c r="J4" s="142"/>
      <c r="K4" s="142"/>
      <c r="L4" s="142"/>
      <c r="M4" s="142"/>
      <c r="N4" s="142"/>
      <c r="O4" s="142"/>
      <c r="P4" s="142"/>
      <c r="Q4" s="142"/>
      <c r="R4" s="142"/>
      <c r="S4" s="142"/>
      <c r="T4" s="142"/>
      <c r="U4" s="142"/>
      <c r="V4" s="142"/>
      <c r="W4" s="142"/>
      <c r="X4" s="142"/>
      <c r="Y4" s="136" t="s">
        <v>64</v>
      </c>
      <c r="Z4" s="137"/>
      <c r="AA4" s="137"/>
      <c r="AB4" s="137"/>
      <c r="AC4" s="137"/>
      <c r="AD4" s="137"/>
      <c r="AE4" s="137"/>
      <c r="AF4" s="137"/>
      <c r="AG4" s="137"/>
      <c r="AH4" s="137"/>
      <c r="AI4" s="138"/>
      <c r="AJ4" s="143" t="s">
        <v>65</v>
      </c>
      <c r="AK4" s="143"/>
      <c r="AL4" s="143"/>
      <c r="AM4" s="143"/>
      <c r="AN4" s="143"/>
      <c r="AO4" s="143"/>
      <c r="AP4" s="143"/>
      <c r="AQ4" s="143"/>
      <c r="AR4" s="143"/>
      <c r="AS4" s="143"/>
      <c r="AT4" s="143"/>
      <c r="AU4" s="144" t="s">
        <v>66</v>
      </c>
      <c r="AV4" s="143"/>
      <c r="AW4" s="143"/>
      <c r="AX4" s="143"/>
      <c r="AY4" s="143"/>
      <c r="AZ4" s="143"/>
      <c r="BA4" s="143"/>
      <c r="BB4" s="143"/>
      <c r="BC4" s="143"/>
      <c r="BD4" s="143"/>
      <c r="BE4" s="143"/>
      <c r="BF4" s="143" t="s">
        <v>67</v>
      </c>
      <c r="BG4" s="143"/>
      <c r="BH4" s="143"/>
      <c r="BI4" s="143"/>
      <c r="BJ4" s="143"/>
      <c r="BK4" s="143"/>
      <c r="BL4" s="143"/>
      <c r="BM4" s="143"/>
      <c r="BN4" s="143"/>
      <c r="BO4" s="143"/>
      <c r="BP4" s="143"/>
      <c r="BQ4" s="144" t="s">
        <v>68</v>
      </c>
      <c r="BR4" s="143"/>
      <c r="BS4" s="143"/>
      <c r="BT4" s="143"/>
      <c r="BU4" s="143"/>
      <c r="BV4" s="143"/>
      <c r="BW4" s="143"/>
      <c r="BX4" s="143"/>
      <c r="BY4" s="143"/>
      <c r="BZ4" s="143"/>
      <c r="CA4" s="143"/>
      <c r="CB4" s="143" t="s">
        <v>69</v>
      </c>
      <c r="CC4" s="143"/>
      <c r="CD4" s="143"/>
      <c r="CE4" s="143"/>
      <c r="CF4" s="143"/>
      <c r="CG4" s="143"/>
      <c r="CH4" s="143"/>
      <c r="CI4" s="143"/>
      <c r="CJ4" s="143"/>
      <c r="CK4" s="143"/>
      <c r="CL4" s="143"/>
      <c r="CM4" s="145" t="s">
        <v>70</v>
      </c>
      <c r="CN4" s="145" t="s">
        <v>71</v>
      </c>
      <c r="CO4" s="136" t="s">
        <v>72</v>
      </c>
      <c r="CP4" s="137"/>
      <c r="CQ4" s="137"/>
      <c r="CR4" s="137"/>
      <c r="CS4" s="137"/>
      <c r="CT4" s="137"/>
      <c r="CU4" s="137"/>
      <c r="CV4" s="137"/>
      <c r="CW4" s="137"/>
      <c r="CX4" s="137"/>
      <c r="CY4" s="138"/>
      <c r="CZ4" s="143" t="s">
        <v>73</v>
      </c>
      <c r="DA4" s="143"/>
      <c r="DB4" s="143"/>
      <c r="DC4" s="143"/>
      <c r="DD4" s="143"/>
      <c r="DE4" s="143"/>
      <c r="DF4" s="143"/>
      <c r="DG4" s="143"/>
      <c r="DH4" s="143"/>
      <c r="DI4" s="143"/>
      <c r="DJ4" s="143"/>
      <c r="DK4" s="136" t="s">
        <v>74</v>
      </c>
      <c r="DL4" s="137"/>
      <c r="DM4" s="137"/>
      <c r="DN4" s="137"/>
      <c r="DO4" s="137"/>
      <c r="DP4" s="137"/>
      <c r="DQ4" s="137"/>
      <c r="DR4" s="137"/>
      <c r="DS4" s="137"/>
      <c r="DT4" s="137"/>
      <c r="DU4" s="138"/>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103</v>
      </c>
      <c r="AN5" s="47" t="s">
        <v>104</v>
      </c>
      <c r="AO5" s="47" t="s">
        <v>95</v>
      </c>
      <c r="AP5" s="47" t="s">
        <v>96</v>
      </c>
      <c r="AQ5" s="47" t="s">
        <v>97</v>
      </c>
      <c r="AR5" s="47" t="s">
        <v>98</v>
      </c>
      <c r="AS5" s="47" t="s">
        <v>99</v>
      </c>
      <c r="AT5" s="47" t="s">
        <v>100</v>
      </c>
      <c r="AU5" s="47" t="s">
        <v>105</v>
      </c>
      <c r="AV5" s="47" t="s">
        <v>106</v>
      </c>
      <c r="AW5" s="47" t="s">
        <v>102</v>
      </c>
      <c r="AX5" s="47" t="s">
        <v>93</v>
      </c>
      <c r="AY5" s="47" t="s">
        <v>104</v>
      </c>
      <c r="AZ5" s="47" t="s">
        <v>95</v>
      </c>
      <c r="BA5" s="47" t="s">
        <v>96</v>
      </c>
      <c r="BB5" s="47" t="s">
        <v>97</v>
      </c>
      <c r="BC5" s="47" t="s">
        <v>98</v>
      </c>
      <c r="BD5" s="47" t="s">
        <v>99</v>
      </c>
      <c r="BE5" s="47" t="s">
        <v>100</v>
      </c>
      <c r="BF5" s="47" t="s">
        <v>90</v>
      </c>
      <c r="BG5" s="47" t="s">
        <v>91</v>
      </c>
      <c r="BH5" s="47" t="s">
        <v>102</v>
      </c>
      <c r="BI5" s="47" t="s">
        <v>107</v>
      </c>
      <c r="BJ5" s="47" t="s">
        <v>104</v>
      </c>
      <c r="BK5" s="47" t="s">
        <v>95</v>
      </c>
      <c r="BL5" s="47" t="s">
        <v>96</v>
      </c>
      <c r="BM5" s="47" t="s">
        <v>97</v>
      </c>
      <c r="BN5" s="47" t="s">
        <v>98</v>
      </c>
      <c r="BO5" s="47" t="s">
        <v>99</v>
      </c>
      <c r="BP5" s="47" t="s">
        <v>100</v>
      </c>
      <c r="BQ5" s="47" t="s">
        <v>105</v>
      </c>
      <c r="BR5" s="47" t="s">
        <v>91</v>
      </c>
      <c r="BS5" s="47" t="s">
        <v>102</v>
      </c>
      <c r="BT5" s="47" t="s">
        <v>108</v>
      </c>
      <c r="BU5" s="47" t="s">
        <v>104</v>
      </c>
      <c r="BV5" s="47" t="s">
        <v>95</v>
      </c>
      <c r="BW5" s="47" t="s">
        <v>96</v>
      </c>
      <c r="BX5" s="47" t="s">
        <v>97</v>
      </c>
      <c r="BY5" s="47" t="s">
        <v>98</v>
      </c>
      <c r="BZ5" s="47" t="s">
        <v>99</v>
      </c>
      <c r="CA5" s="47" t="s">
        <v>100</v>
      </c>
      <c r="CB5" s="47" t="s">
        <v>105</v>
      </c>
      <c r="CC5" s="47" t="s">
        <v>109</v>
      </c>
      <c r="CD5" s="47" t="s">
        <v>102</v>
      </c>
      <c r="CE5" s="47" t="s">
        <v>108</v>
      </c>
      <c r="CF5" s="47" t="s">
        <v>104</v>
      </c>
      <c r="CG5" s="47" t="s">
        <v>95</v>
      </c>
      <c r="CH5" s="47" t="s">
        <v>96</v>
      </c>
      <c r="CI5" s="47" t="s">
        <v>97</v>
      </c>
      <c r="CJ5" s="47" t="s">
        <v>98</v>
      </c>
      <c r="CK5" s="47" t="s">
        <v>99</v>
      </c>
      <c r="CL5" s="47" t="s">
        <v>100</v>
      </c>
      <c r="CM5" s="146"/>
      <c r="CN5" s="146"/>
      <c r="CO5" s="47" t="s">
        <v>101</v>
      </c>
      <c r="CP5" s="47" t="s">
        <v>109</v>
      </c>
      <c r="CQ5" s="47" t="s">
        <v>102</v>
      </c>
      <c r="CR5" s="47" t="s">
        <v>108</v>
      </c>
      <c r="CS5" s="47" t="s">
        <v>110</v>
      </c>
      <c r="CT5" s="47" t="s">
        <v>95</v>
      </c>
      <c r="CU5" s="47" t="s">
        <v>96</v>
      </c>
      <c r="CV5" s="47" t="s">
        <v>97</v>
      </c>
      <c r="CW5" s="47" t="s">
        <v>98</v>
      </c>
      <c r="CX5" s="47" t="s">
        <v>99</v>
      </c>
      <c r="CY5" s="47" t="s">
        <v>100</v>
      </c>
      <c r="CZ5" s="47" t="s">
        <v>105</v>
      </c>
      <c r="DA5" s="47" t="s">
        <v>111</v>
      </c>
      <c r="DB5" s="47" t="s">
        <v>112</v>
      </c>
      <c r="DC5" s="47" t="s">
        <v>108</v>
      </c>
      <c r="DD5" s="47" t="s">
        <v>104</v>
      </c>
      <c r="DE5" s="47" t="s">
        <v>95</v>
      </c>
      <c r="DF5" s="47" t="s">
        <v>96</v>
      </c>
      <c r="DG5" s="47" t="s">
        <v>97</v>
      </c>
      <c r="DH5" s="47" t="s">
        <v>98</v>
      </c>
      <c r="DI5" s="47" t="s">
        <v>99</v>
      </c>
      <c r="DJ5" s="47" t="s">
        <v>35</v>
      </c>
      <c r="DK5" s="47" t="s">
        <v>105</v>
      </c>
      <c r="DL5" s="47" t="s">
        <v>91</v>
      </c>
      <c r="DM5" s="47" t="s">
        <v>102</v>
      </c>
      <c r="DN5" s="47" t="s">
        <v>113</v>
      </c>
      <c r="DO5" s="47" t="s">
        <v>104</v>
      </c>
      <c r="DP5" s="47" t="s">
        <v>95</v>
      </c>
      <c r="DQ5" s="47" t="s">
        <v>96</v>
      </c>
      <c r="DR5" s="47" t="s">
        <v>97</v>
      </c>
      <c r="DS5" s="47" t="s">
        <v>98</v>
      </c>
      <c r="DT5" s="47" t="s">
        <v>99</v>
      </c>
      <c r="DU5" s="47" t="s">
        <v>100</v>
      </c>
    </row>
    <row r="6" spans="1:125" s="54" customFormat="1" x14ac:dyDescent="0.2">
      <c r="A6" s="37" t="s">
        <v>114</v>
      </c>
      <c r="B6" s="48">
        <f>B8</f>
        <v>2021</v>
      </c>
      <c r="C6" s="48">
        <f t="shared" ref="C6:X6" si="1">C8</f>
        <v>402052</v>
      </c>
      <c r="D6" s="48">
        <f t="shared" si="1"/>
        <v>47</v>
      </c>
      <c r="E6" s="48">
        <f t="shared" si="1"/>
        <v>14</v>
      </c>
      <c r="F6" s="48">
        <f t="shared" si="1"/>
        <v>0</v>
      </c>
      <c r="G6" s="48">
        <f t="shared" si="1"/>
        <v>1</v>
      </c>
      <c r="H6" s="48" t="str">
        <f>SUBSTITUTE(H8,"　","")</f>
        <v>福岡県飯塚市</v>
      </c>
      <c r="I6" s="48" t="str">
        <f t="shared" si="1"/>
        <v>飯塚立体駐車場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29</v>
      </c>
      <c r="S6" s="50" t="str">
        <f t="shared" si="1"/>
        <v>公共施設</v>
      </c>
      <c r="T6" s="50" t="str">
        <f t="shared" si="1"/>
        <v>無</v>
      </c>
      <c r="U6" s="51">
        <f t="shared" si="1"/>
        <v>13123</v>
      </c>
      <c r="V6" s="51">
        <f t="shared" si="1"/>
        <v>436</v>
      </c>
      <c r="W6" s="51">
        <f t="shared" si="1"/>
        <v>200</v>
      </c>
      <c r="X6" s="50" t="str">
        <f t="shared" si="1"/>
        <v>代行制</v>
      </c>
      <c r="Y6" s="52">
        <f>IF(Y8="-",NA(),Y8)</f>
        <v>107.5</v>
      </c>
      <c r="Z6" s="52">
        <f t="shared" ref="Z6:AH6" si="2">IF(Z8="-",NA(),Z8)</f>
        <v>123</v>
      </c>
      <c r="AA6" s="52">
        <f t="shared" si="2"/>
        <v>120.5</v>
      </c>
      <c r="AB6" s="52">
        <f t="shared" si="2"/>
        <v>147.80000000000001</v>
      </c>
      <c r="AC6" s="52">
        <f t="shared" si="2"/>
        <v>81</v>
      </c>
      <c r="AD6" s="52">
        <f t="shared" si="2"/>
        <v>204.3</v>
      </c>
      <c r="AE6" s="52">
        <f t="shared" si="2"/>
        <v>224.9</v>
      </c>
      <c r="AF6" s="52">
        <f t="shared" si="2"/>
        <v>230.7</v>
      </c>
      <c r="AG6" s="52">
        <f t="shared" si="2"/>
        <v>166.4</v>
      </c>
      <c r="AH6" s="52">
        <f t="shared" si="2"/>
        <v>177.9</v>
      </c>
      <c r="AI6" s="49" t="str">
        <f>IF(AI8="-","",IF(AI8="-","【-】","【"&amp;SUBSTITUTE(TEXT(AI8,"#,##0.0"),"-","△")&amp;"】"))</f>
        <v>【236.1】</v>
      </c>
      <c r="AJ6" s="52">
        <f>IF(AJ8="-",NA(),AJ8)</f>
        <v>13.1</v>
      </c>
      <c r="AK6" s="52">
        <f t="shared" ref="AK6:AS6" si="3">IF(AK8="-",NA(),AK8)</f>
        <v>13.6</v>
      </c>
      <c r="AL6" s="52">
        <f t="shared" si="3"/>
        <v>13.9</v>
      </c>
      <c r="AM6" s="52">
        <f t="shared" si="3"/>
        <v>78.7</v>
      </c>
      <c r="AN6" s="52">
        <f t="shared" si="3"/>
        <v>43.2</v>
      </c>
      <c r="AO6" s="52">
        <f t="shared" si="3"/>
        <v>3.8</v>
      </c>
      <c r="AP6" s="52">
        <f t="shared" si="3"/>
        <v>3.6</v>
      </c>
      <c r="AQ6" s="52">
        <f t="shared" si="3"/>
        <v>1.7</v>
      </c>
      <c r="AR6" s="52">
        <f t="shared" si="3"/>
        <v>9.9</v>
      </c>
      <c r="AS6" s="52">
        <f t="shared" si="3"/>
        <v>5.0999999999999996</v>
      </c>
      <c r="AT6" s="49" t="str">
        <f>IF(AT8="-","",IF(AT8="-","【-】","【"&amp;SUBSTITUTE(TEXT(AT8,"#,##0.0"),"-","△")&amp;"】"))</f>
        <v>【5.2】</v>
      </c>
      <c r="AU6" s="53">
        <f>IF(AU8="-",NA(),AU8)</f>
        <v>29</v>
      </c>
      <c r="AV6" s="53">
        <f t="shared" ref="AV6:BD6" si="4">IF(AV8="-",NA(),AV8)</f>
        <v>28</v>
      </c>
      <c r="AW6" s="53">
        <f t="shared" si="4"/>
        <v>30</v>
      </c>
      <c r="AX6" s="53">
        <f t="shared" si="4"/>
        <v>6607</v>
      </c>
      <c r="AY6" s="53">
        <f t="shared" si="4"/>
        <v>367</v>
      </c>
      <c r="AZ6" s="53">
        <f t="shared" si="4"/>
        <v>14</v>
      </c>
      <c r="BA6" s="53">
        <f t="shared" si="4"/>
        <v>11</v>
      </c>
      <c r="BB6" s="53">
        <f t="shared" si="4"/>
        <v>7</v>
      </c>
      <c r="BC6" s="53">
        <f t="shared" si="4"/>
        <v>260</v>
      </c>
      <c r="BD6" s="53">
        <f t="shared" si="4"/>
        <v>15564</v>
      </c>
      <c r="BE6" s="51" t="str">
        <f>IF(BE8="-","",IF(BE8="-","【-】","【"&amp;SUBSTITUTE(TEXT(BE8,"#,##0"),"-","△")&amp;"】"))</f>
        <v>【3,111】</v>
      </c>
      <c r="BF6" s="52">
        <f>IF(BF8="-",NA(),BF8)</f>
        <v>-1.9</v>
      </c>
      <c r="BG6" s="52">
        <f t="shared" ref="BG6:BO6" si="5">IF(BG8="-",NA(),BG8)</f>
        <v>-3.3</v>
      </c>
      <c r="BH6" s="52">
        <f t="shared" si="5"/>
        <v>8.6999999999999993</v>
      </c>
      <c r="BI6" s="52">
        <f t="shared" si="5"/>
        <v>-23.7</v>
      </c>
      <c r="BJ6" s="52">
        <f t="shared" si="5"/>
        <v>-104.7</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-1288</v>
      </c>
      <c r="BR6" s="53">
        <f t="shared" ref="BR6:BZ6" si="6">IF(BR8="-",NA(),BR8)</f>
        <v>2087</v>
      </c>
      <c r="BS6" s="53">
        <f t="shared" si="6"/>
        <v>3958</v>
      </c>
      <c r="BT6" s="53">
        <f t="shared" si="6"/>
        <v>-2817</v>
      </c>
      <c r="BU6" s="53">
        <f t="shared" si="6"/>
        <v>-13238</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115</v>
      </c>
      <c r="CM6" s="51">
        <f t="shared" ref="CM6:CN6" si="7">CM8</f>
        <v>74496</v>
      </c>
      <c r="CN6" s="51">
        <f t="shared" si="7"/>
        <v>0</v>
      </c>
      <c r="CO6" s="52"/>
      <c r="CP6" s="52"/>
      <c r="CQ6" s="52"/>
      <c r="CR6" s="52"/>
      <c r="CS6" s="52"/>
      <c r="CT6" s="52"/>
      <c r="CU6" s="52"/>
      <c r="CV6" s="52"/>
      <c r="CW6" s="52"/>
      <c r="CX6" s="52"/>
      <c r="CY6" s="49" t="s">
        <v>116</v>
      </c>
      <c r="CZ6" s="52">
        <f>IF(CZ8="-",NA(),CZ8)</f>
        <v>211.4</v>
      </c>
      <c r="DA6" s="52">
        <f t="shared" ref="DA6:DI6" si="8">IF(DA8="-",NA(),DA8)</f>
        <v>432.1</v>
      </c>
      <c r="DB6" s="52">
        <f t="shared" si="8"/>
        <v>483.1</v>
      </c>
      <c r="DC6" s="52">
        <f t="shared" si="8"/>
        <v>70.2</v>
      </c>
      <c r="DD6" s="52">
        <f t="shared" si="8"/>
        <v>753.9</v>
      </c>
      <c r="DE6" s="52">
        <f t="shared" si="8"/>
        <v>119.2</v>
      </c>
      <c r="DF6" s="52">
        <f t="shared" si="8"/>
        <v>107.2</v>
      </c>
      <c r="DG6" s="52">
        <f t="shared" si="8"/>
        <v>1555</v>
      </c>
      <c r="DH6" s="52">
        <f t="shared" si="8"/>
        <v>69.3</v>
      </c>
      <c r="DI6" s="52">
        <f t="shared" si="8"/>
        <v>93</v>
      </c>
      <c r="DJ6" s="49" t="str">
        <f>IF(DJ8="-","",IF(DJ8="-","【-】","【"&amp;SUBSTITUTE(TEXT(DJ8,"#,##0.0"),"-","△")&amp;"】"))</f>
        <v>【99.8】</v>
      </c>
      <c r="DK6" s="52">
        <f>IF(DK8="-",NA(),DK8)</f>
        <v>64.2</v>
      </c>
      <c r="DL6" s="52">
        <f t="shared" ref="DL6:DT6" si="9">IF(DL8="-",NA(),DL8)</f>
        <v>63.3</v>
      </c>
      <c r="DM6" s="52">
        <f t="shared" si="9"/>
        <v>62.4</v>
      </c>
      <c r="DN6" s="52">
        <f t="shared" si="9"/>
        <v>60.8</v>
      </c>
      <c r="DO6" s="52">
        <f t="shared" si="9"/>
        <v>59.4</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2">
      <c r="A7" s="37" t="s">
        <v>117</v>
      </c>
      <c r="B7" s="48">
        <f t="shared" ref="B7:X7" si="10">B8</f>
        <v>2021</v>
      </c>
      <c r="C7" s="48">
        <f t="shared" si="10"/>
        <v>402052</v>
      </c>
      <c r="D7" s="48">
        <f t="shared" si="10"/>
        <v>47</v>
      </c>
      <c r="E7" s="48">
        <f t="shared" si="10"/>
        <v>14</v>
      </c>
      <c r="F7" s="48">
        <f t="shared" si="10"/>
        <v>0</v>
      </c>
      <c r="G7" s="48">
        <f t="shared" si="10"/>
        <v>1</v>
      </c>
      <c r="H7" s="48" t="str">
        <f t="shared" si="10"/>
        <v>福岡県　飯塚市</v>
      </c>
      <c r="I7" s="48" t="str">
        <f t="shared" si="10"/>
        <v>飯塚立体駐車場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29</v>
      </c>
      <c r="S7" s="50" t="str">
        <f t="shared" si="10"/>
        <v>公共施設</v>
      </c>
      <c r="T7" s="50" t="str">
        <f t="shared" si="10"/>
        <v>無</v>
      </c>
      <c r="U7" s="51">
        <f t="shared" si="10"/>
        <v>13123</v>
      </c>
      <c r="V7" s="51">
        <f t="shared" si="10"/>
        <v>436</v>
      </c>
      <c r="W7" s="51">
        <f t="shared" si="10"/>
        <v>200</v>
      </c>
      <c r="X7" s="50" t="str">
        <f t="shared" si="10"/>
        <v>代行制</v>
      </c>
      <c r="Y7" s="52">
        <f>Y8</f>
        <v>107.5</v>
      </c>
      <c r="Z7" s="52">
        <f t="shared" ref="Z7:AH7" si="11">Z8</f>
        <v>123</v>
      </c>
      <c r="AA7" s="52">
        <f t="shared" si="11"/>
        <v>120.5</v>
      </c>
      <c r="AB7" s="52">
        <f t="shared" si="11"/>
        <v>147.80000000000001</v>
      </c>
      <c r="AC7" s="52">
        <f t="shared" si="11"/>
        <v>81</v>
      </c>
      <c r="AD7" s="52">
        <f t="shared" si="11"/>
        <v>204.3</v>
      </c>
      <c r="AE7" s="52">
        <f t="shared" si="11"/>
        <v>224.9</v>
      </c>
      <c r="AF7" s="52">
        <f t="shared" si="11"/>
        <v>230.7</v>
      </c>
      <c r="AG7" s="52">
        <f t="shared" si="11"/>
        <v>166.4</v>
      </c>
      <c r="AH7" s="52">
        <f t="shared" si="11"/>
        <v>177.9</v>
      </c>
      <c r="AI7" s="49"/>
      <c r="AJ7" s="52">
        <f>AJ8</f>
        <v>13.1</v>
      </c>
      <c r="AK7" s="52">
        <f t="shared" ref="AK7:AS7" si="12">AK8</f>
        <v>13.6</v>
      </c>
      <c r="AL7" s="52">
        <f t="shared" si="12"/>
        <v>13.9</v>
      </c>
      <c r="AM7" s="52">
        <f t="shared" si="12"/>
        <v>78.7</v>
      </c>
      <c r="AN7" s="52">
        <f t="shared" si="12"/>
        <v>43.2</v>
      </c>
      <c r="AO7" s="52">
        <f t="shared" si="12"/>
        <v>3.8</v>
      </c>
      <c r="AP7" s="52">
        <f t="shared" si="12"/>
        <v>3.6</v>
      </c>
      <c r="AQ7" s="52">
        <f t="shared" si="12"/>
        <v>1.7</v>
      </c>
      <c r="AR7" s="52">
        <f t="shared" si="12"/>
        <v>9.9</v>
      </c>
      <c r="AS7" s="52">
        <f t="shared" si="12"/>
        <v>5.0999999999999996</v>
      </c>
      <c r="AT7" s="49"/>
      <c r="AU7" s="53">
        <f>AU8</f>
        <v>29</v>
      </c>
      <c r="AV7" s="53">
        <f t="shared" ref="AV7:BD7" si="13">AV8</f>
        <v>28</v>
      </c>
      <c r="AW7" s="53">
        <f t="shared" si="13"/>
        <v>30</v>
      </c>
      <c r="AX7" s="53">
        <f t="shared" si="13"/>
        <v>6607</v>
      </c>
      <c r="AY7" s="53">
        <f t="shared" si="13"/>
        <v>367</v>
      </c>
      <c r="AZ7" s="53">
        <f t="shared" si="13"/>
        <v>14</v>
      </c>
      <c r="BA7" s="53">
        <f t="shared" si="13"/>
        <v>11</v>
      </c>
      <c r="BB7" s="53">
        <f t="shared" si="13"/>
        <v>7</v>
      </c>
      <c r="BC7" s="53">
        <f t="shared" si="13"/>
        <v>260</v>
      </c>
      <c r="BD7" s="53">
        <f t="shared" si="13"/>
        <v>15564</v>
      </c>
      <c r="BE7" s="51"/>
      <c r="BF7" s="52">
        <f>BF8</f>
        <v>-1.9</v>
      </c>
      <c r="BG7" s="52">
        <f t="shared" ref="BG7:BO7" si="14">BG8</f>
        <v>-3.3</v>
      </c>
      <c r="BH7" s="52">
        <f t="shared" si="14"/>
        <v>8.6999999999999993</v>
      </c>
      <c r="BI7" s="52">
        <f t="shared" si="14"/>
        <v>-23.7</v>
      </c>
      <c r="BJ7" s="52">
        <f t="shared" si="14"/>
        <v>-104.7</v>
      </c>
      <c r="BK7" s="52">
        <f t="shared" si="14"/>
        <v>32.299999999999997</v>
      </c>
      <c r="BL7" s="52">
        <f t="shared" si="14"/>
        <v>43.4</v>
      </c>
      <c r="BM7" s="52">
        <f t="shared" si="14"/>
        <v>36.200000000000003</v>
      </c>
      <c r="BN7" s="52">
        <f t="shared" si="14"/>
        <v>-15.8</v>
      </c>
      <c r="BO7" s="52">
        <f t="shared" si="14"/>
        <v>5</v>
      </c>
      <c r="BP7" s="49"/>
      <c r="BQ7" s="53">
        <f>BQ8</f>
        <v>-1288</v>
      </c>
      <c r="BR7" s="53">
        <f t="shared" ref="BR7:BZ7" si="15">BR8</f>
        <v>2087</v>
      </c>
      <c r="BS7" s="53">
        <f t="shared" si="15"/>
        <v>3958</v>
      </c>
      <c r="BT7" s="53">
        <f t="shared" si="15"/>
        <v>-2817</v>
      </c>
      <c r="BU7" s="53">
        <f t="shared" si="15"/>
        <v>-13238</v>
      </c>
      <c r="BV7" s="53">
        <f t="shared" si="15"/>
        <v>22549</v>
      </c>
      <c r="BW7" s="53">
        <f t="shared" si="15"/>
        <v>26255</v>
      </c>
      <c r="BX7" s="53">
        <f t="shared" si="15"/>
        <v>24482</v>
      </c>
      <c r="BY7" s="53">
        <f t="shared" si="15"/>
        <v>13494</v>
      </c>
      <c r="BZ7" s="53">
        <f t="shared" si="15"/>
        <v>17746</v>
      </c>
      <c r="CA7" s="51"/>
      <c r="CB7" s="52" t="s">
        <v>118</v>
      </c>
      <c r="CC7" s="52" t="s">
        <v>118</v>
      </c>
      <c r="CD7" s="52" t="s">
        <v>118</v>
      </c>
      <c r="CE7" s="52" t="s">
        <v>118</v>
      </c>
      <c r="CF7" s="52" t="s">
        <v>118</v>
      </c>
      <c r="CG7" s="52" t="s">
        <v>118</v>
      </c>
      <c r="CH7" s="52" t="s">
        <v>118</v>
      </c>
      <c r="CI7" s="52" t="s">
        <v>118</v>
      </c>
      <c r="CJ7" s="52" t="s">
        <v>118</v>
      </c>
      <c r="CK7" s="52" t="s">
        <v>119</v>
      </c>
      <c r="CL7" s="49"/>
      <c r="CM7" s="51">
        <f>CM8</f>
        <v>74496</v>
      </c>
      <c r="CN7" s="51">
        <f>CN8</f>
        <v>0</v>
      </c>
      <c r="CO7" s="52" t="s">
        <v>118</v>
      </c>
      <c r="CP7" s="52" t="s">
        <v>118</v>
      </c>
      <c r="CQ7" s="52" t="s">
        <v>118</v>
      </c>
      <c r="CR7" s="52" t="s">
        <v>118</v>
      </c>
      <c r="CS7" s="52" t="s">
        <v>118</v>
      </c>
      <c r="CT7" s="52" t="s">
        <v>118</v>
      </c>
      <c r="CU7" s="52" t="s">
        <v>118</v>
      </c>
      <c r="CV7" s="52" t="s">
        <v>118</v>
      </c>
      <c r="CW7" s="52" t="s">
        <v>118</v>
      </c>
      <c r="CX7" s="52" t="s">
        <v>120</v>
      </c>
      <c r="CY7" s="49"/>
      <c r="CZ7" s="52">
        <f>CZ8</f>
        <v>211.4</v>
      </c>
      <c r="DA7" s="52">
        <f t="shared" ref="DA7:DI7" si="16">DA8</f>
        <v>432.1</v>
      </c>
      <c r="DB7" s="52">
        <f t="shared" si="16"/>
        <v>483.1</v>
      </c>
      <c r="DC7" s="52">
        <f t="shared" si="16"/>
        <v>70.2</v>
      </c>
      <c r="DD7" s="52">
        <f t="shared" si="16"/>
        <v>753.9</v>
      </c>
      <c r="DE7" s="52">
        <f t="shared" si="16"/>
        <v>119.2</v>
      </c>
      <c r="DF7" s="52">
        <f t="shared" si="16"/>
        <v>107.2</v>
      </c>
      <c r="DG7" s="52">
        <f t="shared" si="16"/>
        <v>1555</v>
      </c>
      <c r="DH7" s="52">
        <f t="shared" si="16"/>
        <v>69.3</v>
      </c>
      <c r="DI7" s="52">
        <f t="shared" si="16"/>
        <v>93</v>
      </c>
      <c r="DJ7" s="49"/>
      <c r="DK7" s="52">
        <f>DK8</f>
        <v>64.2</v>
      </c>
      <c r="DL7" s="52">
        <f t="shared" ref="DL7:DT7" si="17">DL8</f>
        <v>63.3</v>
      </c>
      <c r="DM7" s="52">
        <f t="shared" si="17"/>
        <v>62.4</v>
      </c>
      <c r="DN7" s="52">
        <f t="shared" si="17"/>
        <v>60.8</v>
      </c>
      <c r="DO7" s="52">
        <f t="shared" si="17"/>
        <v>59.4</v>
      </c>
      <c r="DP7" s="52">
        <f t="shared" si="17"/>
        <v>159.4</v>
      </c>
      <c r="DQ7" s="52">
        <f t="shared" si="17"/>
        <v>160</v>
      </c>
      <c r="DR7" s="52">
        <f t="shared" si="17"/>
        <v>164.6</v>
      </c>
      <c r="DS7" s="52">
        <f t="shared" si="17"/>
        <v>140.30000000000001</v>
      </c>
      <c r="DT7" s="52">
        <f t="shared" si="17"/>
        <v>147.30000000000001</v>
      </c>
      <c r="DU7" s="49"/>
    </row>
    <row r="8" spans="1:125" s="54" customFormat="1" x14ac:dyDescent="0.2">
      <c r="A8" s="37"/>
      <c r="B8" s="55">
        <v>2021</v>
      </c>
      <c r="C8" s="55">
        <v>402052</v>
      </c>
      <c r="D8" s="55">
        <v>47</v>
      </c>
      <c r="E8" s="55">
        <v>14</v>
      </c>
      <c r="F8" s="55">
        <v>0</v>
      </c>
      <c r="G8" s="55">
        <v>1</v>
      </c>
      <c r="H8" s="55" t="s">
        <v>121</v>
      </c>
      <c r="I8" s="55" t="s">
        <v>122</v>
      </c>
      <c r="J8" s="55" t="s">
        <v>123</v>
      </c>
      <c r="K8" s="55" t="s">
        <v>124</v>
      </c>
      <c r="L8" s="55" t="s">
        <v>125</v>
      </c>
      <c r="M8" s="55" t="s">
        <v>126</v>
      </c>
      <c r="N8" s="55" t="s">
        <v>127</v>
      </c>
      <c r="O8" s="56" t="s">
        <v>128</v>
      </c>
      <c r="P8" s="57" t="s">
        <v>129</v>
      </c>
      <c r="Q8" s="57" t="s">
        <v>130</v>
      </c>
      <c r="R8" s="58">
        <v>29</v>
      </c>
      <c r="S8" s="57" t="s">
        <v>131</v>
      </c>
      <c r="T8" s="57" t="s">
        <v>132</v>
      </c>
      <c r="U8" s="58">
        <v>13123</v>
      </c>
      <c r="V8" s="58">
        <v>436</v>
      </c>
      <c r="W8" s="58">
        <v>200</v>
      </c>
      <c r="X8" s="57" t="s">
        <v>133</v>
      </c>
      <c r="Y8" s="59">
        <v>107.5</v>
      </c>
      <c r="Z8" s="59">
        <v>123</v>
      </c>
      <c r="AA8" s="59">
        <v>120.5</v>
      </c>
      <c r="AB8" s="59">
        <v>147.80000000000001</v>
      </c>
      <c r="AC8" s="59">
        <v>81</v>
      </c>
      <c r="AD8" s="59">
        <v>204.3</v>
      </c>
      <c r="AE8" s="59">
        <v>224.9</v>
      </c>
      <c r="AF8" s="59">
        <v>230.7</v>
      </c>
      <c r="AG8" s="59">
        <v>166.4</v>
      </c>
      <c r="AH8" s="59">
        <v>177.9</v>
      </c>
      <c r="AI8" s="56">
        <v>236.1</v>
      </c>
      <c r="AJ8" s="59">
        <v>13.1</v>
      </c>
      <c r="AK8" s="59">
        <v>13.6</v>
      </c>
      <c r="AL8" s="59">
        <v>13.9</v>
      </c>
      <c r="AM8" s="59">
        <v>78.7</v>
      </c>
      <c r="AN8" s="59">
        <v>43.2</v>
      </c>
      <c r="AO8" s="59">
        <v>3.8</v>
      </c>
      <c r="AP8" s="59">
        <v>3.6</v>
      </c>
      <c r="AQ8" s="59">
        <v>1.7</v>
      </c>
      <c r="AR8" s="59">
        <v>9.9</v>
      </c>
      <c r="AS8" s="59">
        <v>5.0999999999999996</v>
      </c>
      <c r="AT8" s="56">
        <v>5.2</v>
      </c>
      <c r="AU8" s="60">
        <v>29</v>
      </c>
      <c r="AV8" s="60">
        <v>28</v>
      </c>
      <c r="AW8" s="60">
        <v>30</v>
      </c>
      <c r="AX8" s="60">
        <v>6607</v>
      </c>
      <c r="AY8" s="60">
        <v>367</v>
      </c>
      <c r="AZ8" s="60">
        <v>14</v>
      </c>
      <c r="BA8" s="60">
        <v>11</v>
      </c>
      <c r="BB8" s="60">
        <v>7</v>
      </c>
      <c r="BC8" s="60">
        <v>260</v>
      </c>
      <c r="BD8" s="60">
        <v>15564</v>
      </c>
      <c r="BE8" s="60">
        <v>3111</v>
      </c>
      <c r="BF8" s="59">
        <v>-1.9</v>
      </c>
      <c r="BG8" s="59">
        <v>-3.3</v>
      </c>
      <c r="BH8" s="59">
        <v>8.6999999999999993</v>
      </c>
      <c r="BI8" s="59">
        <v>-23.7</v>
      </c>
      <c r="BJ8" s="59">
        <v>-104.7</v>
      </c>
      <c r="BK8" s="59">
        <v>32.299999999999997</v>
      </c>
      <c r="BL8" s="59">
        <v>43.4</v>
      </c>
      <c r="BM8" s="59">
        <v>36.200000000000003</v>
      </c>
      <c r="BN8" s="59">
        <v>-15.8</v>
      </c>
      <c r="BO8" s="59">
        <v>5</v>
      </c>
      <c r="BP8" s="56">
        <v>0.8</v>
      </c>
      <c r="BQ8" s="60">
        <v>-1288</v>
      </c>
      <c r="BR8" s="60">
        <v>2087</v>
      </c>
      <c r="BS8" s="60">
        <v>3958</v>
      </c>
      <c r="BT8" s="61">
        <v>-2817</v>
      </c>
      <c r="BU8" s="61">
        <v>-13238</v>
      </c>
      <c r="BV8" s="60">
        <v>22549</v>
      </c>
      <c r="BW8" s="60">
        <v>26255</v>
      </c>
      <c r="BX8" s="60">
        <v>24482</v>
      </c>
      <c r="BY8" s="60">
        <v>13494</v>
      </c>
      <c r="BZ8" s="60">
        <v>17746</v>
      </c>
      <c r="CA8" s="58">
        <v>10906</v>
      </c>
      <c r="CB8" s="59" t="s">
        <v>125</v>
      </c>
      <c r="CC8" s="59" t="s">
        <v>125</v>
      </c>
      <c r="CD8" s="59" t="s">
        <v>125</v>
      </c>
      <c r="CE8" s="59" t="s">
        <v>125</v>
      </c>
      <c r="CF8" s="59" t="s">
        <v>125</v>
      </c>
      <c r="CG8" s="59" t="s">
        <v>125</v>
      </c>
      <c r="CH8" s="59" t="s">
        <v>125</v>
      </c>
      <c r="CI8" s="59" t="s">
        <v>125</v>
      </c>
      <c r="CJ8" s="59" t="s">
        <v>125</v>
      </c>
      <c r="CK8" s="59" t="s">
        <v>125</v>
      </c>
      <c r="CL8" s="56" t="s">
        <v>125</v>
      </c>
      <c r="CM8" s="58">
        <v>74496</v>
      </c>
      <c r="CN8" s="58">
        <v>0</v>
      </c>
      <c r="CO8" s="59" t="s">
        <v>125</v>
      </c>
      <c r="CP8" s="59" t="s">
        <v>125</v>
      </c>
      <c r="CQ8" s="59" t="s">
        <v>125</v>
      </c>
      <c r="CR8" s="59" t="s">
        <v>125</v>
      </c>
      <c r="CS8" s="59" t="s">
        <v>125</v>
      </c>
      <c r="CT8" s="59" t="s">
        <v>125</v>
      </c>
      <c r="CU8" s="59" t="s">
        <v>125</v>
      </c>
      <c r="CV8" s="59" t="s">
        <v>125</v>
      </c>
      <c r="CW8" s="59" t="s">
        <v>125</v>
      </c>
      <c r="CX8" s="59" t="s">
        <v>125</v>
      </c>
      <c r="CY8" s="56" t="s">
        <v>125</v>
      </c>
      <c r="CZ8" s="59">
        <v>211.4</v>
      </c>
      <c r="DA8" s="59">
        <v>432.1</v>
      </c>
      <c r="DB8" s="59">
        <v>483.1</v>
      </c>
      <c r="DC8" s="59">
        <v>70.2</v>
      </c>
      <c r="DD8" s="59">
        <v>753.9</v>
      </c>
      <c r="DE8" s="59">
        <v>119.2</v>
      </c>
      <c r="DF8" s="59">
        <v>107.2</v>
      </c>
      <c r="DG8" s="59">
        <v>1555</v>
      </c>
      <c r="DH8" s="59">
        <v>69.3</v>
      </c>
      <c r="DI8" s="59">
        <v>93</v>
      </c>
      <c r="DJ8" s="56">
        <v>99.8</v>
      </c>
      <c r="DK8" s="59">
        <v>64.2</v>
      </c>
      <c r="DL8" s="59">
        <v>63.3</v>
      </c>
      <c r="DM8" s="59">
        <v>62.4</v>
      </c>
      <c r="DN8" s="59">
        <v>60.8</v>
      </c>
      <c r="DO8" s="59">
        <v>59.4</v>
      </c>
      <c r="DP8" s="59">
        <v>159.4</v>
      </c>
      <c r="DQ8" s="59">
        <v>160</v>
      </c>
      <c r="DR8" s="59">
        <v>164.6</v>
      </c>
      <c r="DS8" s="59">
        <v>140.30000000000001</v>
      </c>
      <c r="DT8" s="59">
        <v>147.30000000000001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2023-01-17T06:27:12Z</cp:lastPrinted>
  <dcterms:created xsi:type="dcterms:W3CDTF">2022-12-09T03:32:11Z</dcterms:created>
  <dcterms:modified xsi:type="dcterms:W3CDTF">2023-01-27T06:10:40Z</dcterms:modified>
  <cp:category/>
</cp:coreProperties>
</file>