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6年度\週休２日制検討部会\◎決定済資料\提出書類\土木\"/>
    </mc:Choice>
  </mc:AlternateContent>
  <bookViews>
    <workbookView xWindow="0" yWindow="0" windowWidth="28800" windowHeight="12210"/>
  </bookViews>
  <sheets>
    <sheet name="様式" sheetId="13" r:id="rId1"/>
    <sheet name="記入例" sheetId="12" r:id="rId2"/>
  </sheets>
  <definedNames>
    <definedName name="_xlnm.Print_Area" localSheetId="1">記入例!$A$1:$AI$311</definedName>
    <definedName name="_xlnm.Print_Area" localSheetId="0">様式!$A$1:$AI$311</definedName>
    <definedName name="_xlnm.Print_Titles" localSheetId="1">記入例!$10:$18</definedName>
    <definedName name="_xlnm.Print_Titles" localSheetId="0">様式!$10:$18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62913"/>
</workbook>
</file>

<file path=xl/calcChain.xml><?xml version="1.0" encoding="utf-8"?>
<calcChain xmlns="http://schemas.openxmlformats.org/spreadsheetml/2006/main">
  <c r="AI303" i="12" l="1"/>
  <c r="AI289" i="12"/>
  <c r="AI275" i="12"/>
  <c r="AI261" i="12"/>
  <c r="AI247" i="12"/>
  <c r="AI233" i="12"/>
  <c r="AI219" i="12"/>
  <c r="AI205" i="12"/>
  <c r="AI191" i="12"/>
  <c r="AI177" i="12"/>
  <c r="AI163" i="12"/>
  <c r="AI149" i="12"/>
  <c r="AI135" i="12"/>
  <c r="AI121" i="12"/>
  <c r="AI107" i="12"/>
  <c r="AI93" i="12"/>
  <c r="AI79" i="12"/>
  <c r="AI65" i="12"/>
  <c r="AI51" i="12"/>
  <c r="AI37" i="12"/>
  <c r="AI303" i="13"/>
  <c r="AI289" i="13"/>
  <c r="AI275" i="13"/>
  <c r="AI261" i="13"/>
  <c r="AI233" i="13"/>
  <c r="AI247" i="13"/>
  <c r="AI219" i="13"/>
  <c r="AI205" i="13"/>
  <c r="AI191" i="13"/>
  <c r="AI177" i="13"/>
  <c r="AI163" i="13"/>
  <c r="AI149" i="13"/>
  <c r="AI135" i="13"/>
  <c r="AI121" i="13"/>
  <c r="AI107" i="13"/>
  <c r="AI93" i="13"/>
  <c r="AI79" i="13"/>
  <c r="AI51" i="13"/>
  <c r="AI65" i="13"/>
  <c r="AI37" i="13"/>
  <c r="AI23" i="13"/>
  <c r="AI23" i="12"/>
  <c r="AI25" i="13"/>
  <c r="AI27" i="13"/>
  <c r="P14" i="13" l="1"/>
  <c r="AI307" i="13" l="1"/>
  <c r="AI305" i="13"/>
  <c r="AI293" i="13"/>
  <c r="AI291" i="13"/>
  <c r="AI279" i="13"/>
  <c r="AI277" i="13"/>
  <c r="AI265" i="13"/>
  <c r="AI263" i="13"/>
  <c r="AI251" i="13"/>
  <c r="AI249" i="13"/>
  <c r="AI237" i="13"/>
  <c r="AI235" i="13"/>
  <c r="AI223" i="13"/>
  <c r="AI221" i="13"/>
  <c r="AI209" i="13"/>
  <c r="AI207" i="13"/>
  <c r="AI195" i="13"/>
  <c r="AI193" i="13"/>
  <c r="AI181" i="13"/>
  <c r="AI179" i="13"/>
  <c r="AI167" i="13"/>
  <c r="AI165" i="13"/>
  <c r="AI153" i="13"/>
  <c r="AI151" i="13"/>
  <c r="AI139" i="13"/>
  <c r="AI137" i="13"/>
  <c r="AI125" i="13"/>
  <c r="AI123" i="13"/>
  <c r="AI111" i="13"/>
  <c r="AI109" i="13"/>
  <c r="AI97" i="13"/>
  <c r="AI95" i="13"/>
  <c r="AI83" i="13"/>
  <c r="AI81" i="13"/>
  <c r="AI69" i="13"/>
  <c r="AI67" i="13"/>
  <c r="AI55" i="13"/>
  <c r="AI53" i="13"/>
  <c r="AI41" i="13"/>
  <c r="AI39" i="13"/>
  <c r="D19" i="13"/>
  <c r="C19" i="13"/>
  <c r="AI139" i="12"/>
  <c r="P14" i="12"/>
  <c r="C21" i="13" l="1"/>
  <c r="D21" i="13" s="1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T21" i="13" s="1"/>
  <c r="U21" i="13" s="1"/>
  <c r="V21" i="13" s="1"/>
  <c r="W21" i="13" s="1"/>
  <c r="X21" i="13" s="1"/>
  <c r="Y21" i="13" s="1"/>
  <c r="Z21" i="13" s="1"/>
  <c r="AA21" i="13" s="1"/>
  <c r="AB21" i="13" s="1"/>
  <c r="AC21" i="13" s="1"/>
  <c r="AD21" i="13" s="1"/>
  <c r="AE21" i="13" s="1"/>
  <c r="AF21" i="13" s="1"/>
  <c r="AG21" i="13" s="1"/>
  <c r="W13" i="13"/>
  <c r="W12" i="13"/>
  <c r="C36" i="13"/>
  <c r="C20" i="13"/>
  <c r="F19" i="13"/>
  <c r="C22" i="13" l="1"/>
  <c r="C23" i="13" s="1"/>
  <c r="C37" i="13"/>
  <c r="C33" i="13"/>
  <c r="C34" i="13"/>
  <c r="D33" i="13"/>
  <c r="D22" i="13"/>
  <c r="C45" i="13" l="1"/>
  <c r="C30" i="13"/>
  <c r="C35" i="13"/>
  <c r="D23" i="13"/>
  <c r="D31" i="13" s="1"/>
  <c r="E22" i="13"/>
  <c r="C31" i="13"/>
  <c r="C44" i="13"/>
  <c r="D30" i="13" l="1"/>
  <c r="C50" i="13"/>
  <c r="D35" i="13"/>
  <c r="F22" i="13"/>
  <c r="E23" i="13"/>
  <c r="E31" i="13" s="1"/>
  <c r="G22" i="13" l="1"/>
  <c r="F23" i="13"/>
  <c r="E30" i="13"/>
  <c r="D36" i="13"/>
  <c r="E35" i="13"/>
  <c r="D47" i="13"/>
  <c r="C47" i="13"/>
  <c r="C48" i="13"/>
  <c r="C51" i="13"/>
  <c r="F31" i="13" l="1"/>
  <c r="C49" i="13"/>
  <c r="C64" i="13" s="1"/>
  <c r="D37" i="13"/>
  <c r="D45" i="13" s="1"/>
  <c r="F35" i="13"/>
  <c r="E36" i="13"/>
  <c r="F30" i="13"/>
  <c r="C58" i="13"/>
  <c r="C59" i="13"/>
  <c r="G23" i="13"/>
  <c r="G30" i="13" s="1"/>
  <c r="H22" i="13"/>
  <c r="D49" i="13" l="1"/>
  <c r="E49" i="13" s="1"/>
  <c r="E37" i="13"/>
  <c r="E45" i="13" s="1"/>
  <c r="C65" i="13"/>
  <c r="C62" i="13"/>
  <c r="C61" i="13"/>
  <c r="D61" i="13"/>
  <c r="G31" i="13"/>
  <c r="F36" i="13"/>
  <c r="G35" i="13"/>
  <c r="I22" i="13"/>
  <c r="D44" i="13"/>
  <c r="H23" i="13"/>
  <c r="H31" i="13" l="1"/>
  <c r="D50" i="13"/>
  <c r="D51" i="13" s="1"/>
  <c r="D59" i="13" s="1"/>
  <c r="G36" i="13"/>
  <c r="H35" i="13"/>
  <c r="C72" i="13"/>
  <c r="F37" i="13"/>
  <c r="C73" i="13"/>
  <c r="H30" i="13"/>
  <c r="I23" i="13"/>
  <c r="I31" i="13" s="1"/>
  <c r="E44" i="13"/>
  <c r="J22" i="13"/>
  <c r="F49" i="13"/>
  <c r="C63" i="13"/>
  <c r="E50" i="13" l="1"/>
  <c r="E51" i="13" s="1"/>
  <c r="E58" i="13" s="1"/>
  <c r="J23" i="13"/>
  <c r="J31" i="13" s="1"/>
  <c r="F44" i="13"/>
  <c r="K22" i="13"/>
  <c r="F45" i="13"/>
  <c r="G49" i="13"/>
  <c r="I30" i="13"/>
  <c r="H36" i="13"/>
  <c r="I35" i="13"/>
  <c r="G37" i="13"/>
  <c r="G45" i="13" s="1"/>
  <c r="D63" i="13"/>
  <c r="C78" i="13"/>
  <c r="D58" i="13"/>
  <c r="F50" i="13" l="1"/>
  <c r="F51" i="13" s="1"/>
  <c r="J30" i="13"/>
  <c r="G44" i="13"/>
  <c r="H37" i="13"/>
  <c r="H44" i="13" s="1"/>
  <c r="C75" i="13"/>
  <c r="C79" i="13"/>
  <c r="C87" i="13" s="1"/>
  <c r="D75" i="13"/>
  <c r="C76" i="13"/>
  <c r="E59" i="13"/>
  <c r="H49" i="13"/>
  <c r="K23" i="13"/>
  <c r="K31" i="13" s="1"/>
  <c r="E63" i="13"/>
  <c r="D64" i="13"/>
  <c r="I36" i="13"/>
  <c r="J35" i="13"/>
  <c r="L22" i="13"/>
  <c r="G50" i="13" l="1"/>
  <c r="H50" i="13" s="1"/>
  <c r="K30" i="13"/>
  <c r="L23" i="13"/>
  <c r="L31" i="13" s="1"/>
  <c r="C86" i="13"/>
  <c r="M22" i="13"/>
  <c r="H45" i="13"/>
  <c r="I37" i="13"/>
  <c r="I45" i="13" s="1"/>
  <c r="C77" i="13"/>
  <c r="E64" i="13"/>
  <c r="F63" i="13"/>
  <c r="F58" i="13"/>
  <c r="K35" i="13"/>
  <c r="J36" i="13"/>
  <c r="I49" i="13"/>
  <c r="D65" i="13"/>
  <c r="F59" i="13"/>
  <c r="G51" i="13" l="1"/>
  <c r="G59" i="13" s="1"/>
  <c r="J37" i="13"/>
  <c r="J44" i="13" s="1"/>
  <c r="D77" i="13"/>
  <c r="C92" i="13"/>
  <c r="N22" i="13"/>
  <c r="H51" i="13"/>
  <c r="H58" i="13" s="1"/>
  <c r="L30" i="13"/>
  <c r="K36" i="13"/>
  <c r="L35" i="13"/>
  <c r="I44" i="13"/>
  <c r="D73" i="13"/>
  <c r="F64" i="13"/>
  <c r="G63" i="13"/>
  <c r="E65" i="13"/>
  <c r="D72" i="13"/>
  <c r="J49" i="13"/>
  <c r="I50" i="13"/>
  <c r="M23" i="13"/>
  <c r="M31" i="13" s="1"/>
  <c r="G58" i="13" l="1"/>
  <c r="C93" i="13"/>
  <c r="C90" i="13"/>
  <c r="D89" i="13"/>
  <c r="C89" i="13"/>
  <c r="C91" i="13" s="1"/>
  <c r="E73" i="13"/>
  <c r="K37" i="13"/>
  <c r="K44" i="13" s="1"/>
  <c r="D78" i="13"/>
  <c r="E77" i="13"/>
  <c r="J45" i="13"/>
  <c r="F65" i="13"/>
  <c r="F73" i="13" s="1"/>
  <c r="E72" i="13"/>
  <c r="L36" i="13"/>
  <c r="M35" i="13"/>
  <c r="H63" i="13"/>
  <c r="G64" i="13"/>
  <c r="I51" i="13"/>
  <c r="I58" i="13" s="1"/>
  <c r="H59" i="13"/>
  <c r="M30" i="13"/>
  <c r="J50" i="13"/>
  <c r="K49" i="13"/>
  <c r="O22" i="13"/>
  <c r="N23" i="13"/>
  <c r="N31" i="13" s="1"/>
  <c r="N30" i="13" l="1"/>
  <c r="K45" i="13"/>
  <c r="I59" i="13"/>
  <c r="P22" i="13"/>
  <c r="F72" i="13"/>
  <c r="L37" i="13"/>
  <c r="L45" i="13" s="1"/>
  <c r="L49" i="13"/>
  <c r="K50" i="13"/>
  <c r="G65" i="13"/>
  <c r="G72" i="13" s="1"/>
  <c r="C106" i="13"/>
  <c r="D91" i="13"/>
  <c r="J51" i="13"/>
  <c r="J59" i="13" s="1"/>
  <c r="I63" i="13"/>
  <c r="H64" i="13"/>
  <c r="E78" i="13"/>
  <c r="F77" i="13"/>
  <c r="O23" i="13"/>
  <c r="O30" i="13" s="1"/>
  <c r="N35" i="13"/>
  <c r="M36" i="13"/>
  <c r="D79" i="13"/>
  <c r="D87" i="13" s="1"/>
  <c r="C100" i="13"/>
  <c r="C101" i="13"/>
  <c r="O31" i="13" l="1"/>
  <c r="L44" i="13"/>
  <c r="D86" i="13"/>
  <c r="G77" i="13"/>
  <c r="F78" i="13"/>
  <c r="C107" i="13"/>
  <c r="C115" i="13" s="1"/>
  <c r="C104" i="13"/>
  <c r="D103" i="13"/>
  <c r="C103" i="13"/>
  <c r="H65" i="13"/>
  <c r="H72" i="13" s="1"/>
  <c r="G73" i="13"/>
  <c r="Q22" i="13"/>
  <c r="E79" i="13"/>
  <c r="E86" i="13" s="1"/>
  <c r="J58" i="13"/>
  <c r="K51" i="13"/>
  <c r="K58" i="13" s="1"/>
  <c r="D92" i="13"/>
  <c r="E91" i="13"/>
  <c r="M37" i="13"/>
  <c r="M44" i="13" s="1"/>
  <c r="J63" i="13"/>
  <c r="I64" i="13"/>
  <c r="P23" i="13"/>
  <c r="P31" i="13" s="1"/>
  <c r="O35" i="13"/>
  <c r="N36" i="13"/>
  <c r="M49" i="13"/>
  <c r="L50" i="13"/>
  <c r="P30" i="13" l="1"/>
  <c r="M45" i="13"/>
  <c r="E87" i="13"/>
  <c r="C114" i="13"/>
  <c r="N37" i="13"/>
  <c r="N45" i="13" s="1"/>
  <c r="H73" i="13"/>
  <c r="F79" i="13"/>
  <c r="F87" i="13" s="1"/>
  <c r="F91" i="13"/>
  <c r="E92" i="13"/>
  <c r="D93" i="13"/>
  <c r="H77" i="13"/>
  <c r="G78" i="13"/>
  <c r="O36" i="13"/>
  <c r="P35" i="13"/>
  <c r="K59" i="13"/>
  <c r="R22" i="13"/>
  <c r="C105" i="13"/>
  <c r="L51" i="13"/>
  <c r="L58" i="13" s="1"/>
  <c r="I65" i="13"/>
  <c r="I73" i="13" s="1"/>
  <c r="Q23" i="13"/>
  <c r="Q31" i="13" s="1"/>
  <c r="M50" i="13"/>
  <c r="N49" i="13"/>
  <c r="J64" i="13"/>
  <c r="K63" i="13"/>
  <c r="R23" i="13" l="1"/>
  <c r="R31" i="13" s="1"/>
  <c r="K64" i="13"/>
  <c r="L63" i="13"/>
  <c r="I72" i="13"/>
  <c r="S22" i="13"/>
  <c r="D100" i="13"/>
  <c r="J65" i="13"/>
  <c r="J73" i="13" s="1"/>
  <c r="D101" i="13"/>
  <c r="Q35" i="13"/>
  <c r="P36" i="13"/>
  <c r="E93" i="13"/>
  <c r="E100" i="13" s="1"/>
  <c r="N44" i="13"/>
  <c r="N50" i="13"/>
  <c r="O49" i="13"/>
  <c r="M51" i="13"/>
  <c r="M59" i="13" s="1"/>
  <c r="L59" i="13"/>
  <c r="O37" i="13"/>
  <c r="O45" i="13" s="1"/>
  <c r="G91" i="13"/>
  <c r="F92" i="13"/>
  <c r="G79" i="13"/>
  <c r="G87" i="13" s="1"/>
  <c r="Q30" i="13"/>
  <c r="H78" i="13"/>
  <c r="I77" i="13"/>
  <c r="C120" i="13"/>
  <c r="D105" i="13"/>
  <c r="F86" i="13"/>
  <c r="D106" i="13" l="1"/>
  <c r="E105" i="13"/>
  <c r="G86" i="13"/>
  <c r="M58" i="13"/>
  <c r="P37" i="13"/>
  <c r="P45" i="13" s="1"/>
  <c r="S23" i="13"/>
  <c r="S31" i="13" s="1"/>
  <c r="C121" i="13"/>
  <c r="C118" i="13"/>
  <c r="D117" i="13"/>
  <c r="C117" i="13"/>
  <c r="F93" i="13"/>
  <c r="F101" i="13" s="1"/>
  <c r="Q36" i="13"/>
  <c r="R35" i="13"/>
  <c r="I78" i="13"/>
  <c r="J77" i="13"/>
  <c r="G92" i="13"/>
  <c r="H91" i="13"/>
  <c r="O50" i="13"/>
  <c r="P49" i="13"/>
  <c r="M63" i="13"/>
  <c r="L64" i="13"/>
  <c r="H79" i="13"/>
  <c r="H86" i="13" s="1"/>
  <c r="N51" i="13"/>
  <c r="N59" i="13" s="1"/>
  <c r="J72" i="13"/>
  <c r="K65" i="13"/>
  <c r="K72" i="13" s="1"/>
  <c r="O44" i="13"/>
  <c r="R30" i="13"/>
  <c r="E101" i="13"/>
  <c r="T22" i="13"/>
  <c r="C119" i="13" l="1"/>
  <c r="D119" i="13" s="1"/>
  <c r="K73" i="13"/>
  <c r="L65" i="13"/>
  <c r="L73" i="13" s="1"/>
  <c r="U22" i="13"/>
  <c r="N58" i="13"/>
  <c r="P44" i="13"/>
  <c r="P50" i="13"/>
  <c r="Q49" i="13"/>
  <c r="S35" i="13"/>
  <c r="R36" i="13"/>
  <c r="O51" i="13"/>
  <c r="O58" i="13" s="1"/>
  <c r="Q37" i="13"/>
  <c r="Q44" i="13" s="1"/>
  <c r="H87" i="13"/>
  <c r="H92" i="13"/>
  <c r="I91" i="13"/>
  <c r="F100" i="13"/>
  <c r="C128" i="13"/>
  <c r="G93" i="13"/>
  <c r="G101" i="13" s="1"/>
  <c r="C129" i="13"/>
  <c r="J78" i="13"/>
  <c r="K77" i="13"/>
  <c r="S30" i="13"/>
  <c r="E106" i="13"/>
  <c r="F105" i="13"/>
  <c r="I79" i="13"/>
  <c r="I87" i="13" s="1"/>
  <c r="D107" i="13"/>
  <c r="D115" i="13" s="1"/>
  <c r="T23" i="13"/>
  <c r="T31" i="13" s="1"/>
  <c r="N63" i="13"/>
  <c r="M64" i="13"/>
  <c r="C134" i="13" l="1"/>
  <c r="C131" i="13" s="1"/>
  <c r="T30" i="13"/>
  <c r="Q45" i="13"/>
  <c r="E107" i="13"/>
  <c r="E115" i="13" s="1"/>
  <c r="O59" i="13"/>
  <c r="H93" i="13"/>
  <c r="H100" i="13" s="1"/>
  <c r="D120" i="13"/>
  <c r="E119" i="13"/>
  <c r="V22" i="13"/>
  <c r="U23" i="13"/>
  <c r="U31" i="13" s="1"/>
  <c r="R37" i="13"/>
  <c r="R44" i="13" s="1"/>
  <c r="L77" i="13"/>
  <c r="K78" i="13"/>
  <c r="I92" i="13"/>
  <c r="J91" i="13"/>
  <c r="D114" i="13"/>
  <c r="I86" i="13"/>
  <c r="T35" i="13"/>
  <c r="S36" i="13"/>
  <c r="L72" i="13"/>
  <c r="M65" i="13"/>
  <c r="M72" i="13" s="1"/>
  <c r="R49" i="13"/>
  <c r="Q50" i="13"/>
  <c r="J79" i="13"/>
  <c r="J86" i="13" s="1"/>
  <c r="N64" i="13"/>
  <c r="O63" i="13"/>
  <c r="G100" i="13"/>
  <c r="G105" i="13"/>
  <c r="F106" i="13"/>
  <c r="P51" i="13"/>
  <c r="P59" i="13" s="1"/>
  <c r="C135" i="13" l="1"/>
  <c r="C142" i="13" s="1"/>
  <c r="D131" i="13"/>
  <c r="C133" i="13" s="1"/>
  <c r="C132" i="13"/>
  <c r="U30" i="13"/>
  <c r="R45" i="13"/>
  <c r="J87" i="13"/>
  <c r="M77" i="13"/>
  <c r="L78" i="13"/>
  <c r="O64" i="13"/>
  <c r="P63" i="13"/>
  <c r="M73" i="13"/>
  <c r="I93" i="13"/>
  <c r="I100" i="13" s="1"/>
  <c r="H101" i="13"/>
  <c r="K79" i="13"/>
  <c r="K87" i="13" s="1"/>
  <c r="W22" i="13"/>
  <c r="V23" i="13"/>
  <c r="V31" i="13" s="1"/>
  <c r="T36" i="13"/>
  <c r="U35" i="13"/>
  <c r="P58" i="13"/>
  <c r="F107" i="13"/>
  <c r="F114" i="13" s="1"/>
  <c r="Q51" i="13"/>
  <c r="Q58" i="13" s="1"/>
  <c r="E120" i="13"/>
  <c r="F119" i="13"/>
  <c r="E114" i="13"/>
  <c r="N65" i="13"/>
  <c r="N72" i="13" s="1"/>
  <c r="S37" i="13"/>
  <c r="S44" i="13" s="1"/>
  <c r="G106" i="13"/>
  <c r="H105" i="13"/>
  <c r="S49" i="13"/>
  <c r="R50" i="13"/>
  <c r="D121" i="13"/>
  <c r="J92" i="13"/>
  <c r="K91" i="13"/>
  <c r="C143" i="13" l="1"/>
  <c r="F115" i="13"/>
  <c r="N73" i="13"/>
  <c r="Q59" i="13"/>
  <c r="K86" i="13"/>
  <c r="I101" i="13"/>
  <c r="S45" i="13"/>
  <c r="V35" i="13"/>
  <c r="U36" i="13"/>
  <c r="D128" i="13"/>
  <c r="T37" i="13"/>
  <c r="T44" i="13" s="1"/>
  <c r="Q63" i="13"/>
  <c r="P64" i="13"/>
  <c r="O65" i="13"/>
  <c r="O72" i="13" s="1"/>
  <c r="K92" i="13"/>
  <c r="L91" i="13"/>
  <c r="T49" i="13"/>
  <c r="S50" i="13"/>
  <c r="V30" i="13"/>
  <c r="L79" i="13"/>
  <c r="L87" i="13" s="1"/>
  <c r="R51" i="13"/>
  <c r="R58" i="13" s="1"/>
  <c r="J93" i="13"/>
  <c r="J101" i="13" s="1"/>
  <c r="H106" i="13"/>
  <c r="I105" i="13"/>
  <c r="D133" i="13"/>
  <c r="C148" i="13"/>
  <c r="C146" i="13" s="1"/>
  <c r="M78" i="13"/>
  <c r="N77" i="13"/>
  <c r="W23" i="13"/>
  <c r="W31" i="13" s="1"/>
  <c r="F120" i="13"/>
  <c r="G119" i="13"/>
  <c r="G107" i="13"/>
  <c r="G115" i="13" s="1"/>
  <c r="X22" i="13"/>
  <c r="D129" i="13"/>
  <c r="E121" i="13"/>
  <c r="E129" i="13" s="1"/>
  <c r="L86" i="13" l="1"/>
  <c r="G114" i="13"/>
  <c r="S51" i="13"/>
  <c r="S58" i="13" s="1"/>
  <c r="R63" i="13"/>
  <c r="Q64" i="13"/>
  <c r="E128" i="13"/>
  <c r="G120" i="13"/>
  <c r="H119" i="13"/>
  <c r="C145" i="13"/>
  <c r="D145" i="13"/>
  <c r="C149" i="13"/>
  <c r="R59" i="13"/>
  <c r="L92" i="13"/>
  <c r="M91" i="13"/>
  <c r="T45" i="13"/>
  <c r="F121" i="13"/>
  <c r="F129" i="13" s="1"/>
  <c r="E133" i="13"/>
  <c r="D134" i="13"/>
  <c r="K93" i="13"/>
  <c r="K101" i="13" s="1"/>
  <c r="I106" i="13"/>
  <c r="J105" i="13"/>
  <c r="O73" i="13"/>
  <c r="H107" i="13"/>
  <c r="H115" i="13" s="1"/>
  <c r="U37" i="13"/>
  <c r="U45" i="13" s="1"/>
  <c r="X23" i="13"/>
  <c r="X31" i="13" s="1"/>
  <c r="W30" i="13"/>
  <c r="Y22" i="13"/>
  <c r="V36" i="13"/>
  <c r="W35" i="13"/>
  <c r="J100" i="13"/>
  <c r="P65" i="13"/>
  <c r="P72" i="13" s="1"/>
  <c r="N78" i="13"/>
  <c r="O77" i="13"/>
  <c r="M79" i="13"/>
  <c r="M87" i="13" s="1"/>
  <c r="U49" i="13"/>
  <c r="T50" i="13"/>
  <c r="U44" i="13" l="1"/>
  <c r="S59" i="13"/>
  <c r="F128" i="13"/>
  <c r="Y23" i="13"/>
  <c r="Y31" i="13" s="1"/>
  <c r="M86" i="13"/>
  <c r="F133" i="13"/>
  <c r="E134" i="13"/>
  <c r="H120" i="13"/>
  <c r="I119" i="13"/>
  <c r="G121" i="13"/>
  <c r="G129" i="13" s="1"/>
  <c r="V37" i="13"/>
  <c r="V44" i="13" s="1"/>
  <c r="J106" i="13"/>
  <c r="K105" i="13"/>
  <c r="P77" i="13"/>
  <c r="O78" i="13"/>
  <c r="Z22" i="13"/>
  <c r="I107" i="13"/>
  <c r="I114" i="13" s="1"/>
  <c r="Q65" i="13"/>
  <c r="Q72" i="13" s="1"/>
  <c r="S63" i="13"/>
  <c r="R64" i="13"/>
  <c r="W36" i="13"/>
  <c r="X35" i="13"/>
  <c r="N79" i="13"/>
  <c r="N87" i="13" s="1"/>
  <c r="H114" i="13"/>
  <c r="K100" i="13"/>
  <c r="C147" i="13"/>
  <c r="C156" i="13"/>
  <c r="T51" i="13"/>
  <c r="T58" i="13" s="1"/>
  <c r="P73" i="13"/>
  <c r="X30" i="13"/>
  <c r="N91" i="13"/>
  <c r="M92" i="13"/>
  <c r="U50" i="13"/>
  <c r="V49" i="13"/>
  <c r="D135" i="13"/>
  <c r="D142" i="13" s="1"/>
  <c r="L93" i="13"/>
  <c r="L101" i="13" s="1"/>
  <c r="C157" i="13"/>
  <c r="D143" i="13" l="1"/>
  <c r="U51" i="13"/>
  <c r="U59" i="13" s="1"/>
  <c r="M93" i="13"/>
  <c r="M101" i="13" s="1"/>
  <c r="C162" i="13"/>
  <c r="D147" i="13"/>
  <c r="R65" i="13"/>
  <c r="R72" i="13" s="1"/>
  <c r="I115" i="13"/>
  <c r="V45" i="13"/>
  <c r="E135" i="13"/>
  <c r="E142" i="13" s="1"/>
  <c r="L100" i="13"/>
  <c r="O91" i="13"/>
  <c r="N92" i="13"/>
  <c r="S64" i="13"/>
  <c r="T63" i="13"/>
  <c r="Z23" i="13"/>
  <c r="Z30" i="13" s="1"/>
  <c r="F134" i="13"/>
  <c r="G133" i="13"/>
  <c r="AA22" i="13"/>
  <c r="G128" i="13"/>
  <c r="N86" i="13"/>
  <c r="Q73" i="13"/>
  <c r="O79" i="13"/>
  <c r="O87" i="13" s="1"/>
  <c r="T59" i="13"/>
  <c r="Q77" i="13"/>
  <c r="P78" i="13"/>
  <c r="Y30" i="13"/>
  <c r="L105" i="13"/>
  <c r="K106" i="13"/>
  <c r="W49" i="13"/>
  <c r="V50" i="13"/>
  <c r="X36" i="13"/>
  <c r="Y35" i="13"/>
  <c r="J107" i="13"/>
  <c r="J114" i="13" s="1"/>
  <c r="J119" i="13"/>
  <c r="I120" i="13"/>
  <c r="W37" i="13"/>
  <c r="W45" i="13" s="1"/>
  <c r="H121" i="13"/>
  <c r="H128" i="13" s="1"/>
  <c r="J115" i="13" l="1"/>
  <c r="H129" i="13"/>
  <c r="O86" i="13"/>
  <c r="R73" i="13"/>
  <c r="Z31" i="13"/>
  <c r="C163" i="13"/>
  <c r="C160" i="13"/>
  <c r="D159" i="13"/>
  <c r="C159" i="13"/>
  <c r="E143" i="13"/>
  <c r="P79" i="13"/>
  <c r="P86" i="13" s="1"/>
  <c r="W44" i="13"/>
  <c r="Z35" i="13"/>
  <c r="Y36" i="13"/>
  <c r="Q78" i="13"/>
  <c r="R77" i="13"/>
  <c r="T64" i="13"/>
  <c r="U63" i="13"/>
  <c r="M100" i="13"/>
  <c r="X37" i="13"/>
  <c r="X44" i="13" s="1"/>
  <c r="AA23" i="13"/>
  <c r="AA31" i="13" s="1"/>
  <c r="S65" i="13"/>
  <c r="S73" i="13" s="1"/>
  <c r="AB22" i="13"/>
  <c r="V51" i="13"/>
  <c r="V58" i="13" s="1"/>
  <c r="N93" i="13"/>
  <c r="N101" i="13" s="1"/>
  <c r="I121" i="13"/>
  <c r="I129" i="13" s="1"/>
  <c r="W50" i="13"/>
  <c r="X49" i="13"/>
  <c r="H133" i="13"/>
  <c r="G134" i="13"/>
  <c r="O92" i="13"/>
  <c r="P91" i="13"/>
  <c r="U58" i="13"/>
  <c r="K107" i="13"/>
  <c r="K115" i="13" s="1"/>
  <c r="F135" i="13"/>
  <c r="K119" i="13"/>
  <c r="J120" i="13"/>
  <c r="L106" i="13"/>
  <c r="M105" i="13"/>
  <c r="E147" i="13"/>
  <c r="D148" i="13"/>
  <c r="P87" i="13" l="1"/>
  <c r="S72" i="13"/>
  <c r="N100" i="13"/>
  <c r="I128" i="13"/>
  <c r="AB23" i="13"/>
  <c r="AB30" i="13" s="1"/>
  <c r="X45" i="13"/>
  <c r="Y37" i="13"/>
  <c r="Y45" i="13" s="1"/>
  <c r="C161" i="13"/>
  <c r="K120" i="13"/>
  <c r="L119" i="13"/>
  <c r="Q91" i="13"/>
  <c r="P92" i="13"/>
  <c r="AC22" i="13"/>
  <c r="Z36" i="13"/>
  <c r="AA35" i="13"/>
  <c r="G135" i="13"/>
  <c r="G143" i="13" s="1"/>
  <c r="F143" i="13"/>
  <c r="E148" i="13"/>
  <c r="F147" i="13"/>
  <c r="H134" i="13"/>
  <c r="I133" i="13"/>
  <c r="V63" i="13"/>
  <c r="U64" i="13"/>
  <c r="C170" i="13"/>
  <c r="F142" i="13"/>
  <c r="M106" i="13"/>
  <c r="N105" i="13"/>
  <c r="K114" i="13"/>
  <c r="X50" i="13"/>
  <c r="Y49" i="13"/>
  <c r="AA30" i="13"/>
  <c r="T65" i="13"/>
  <c r="T73" i="13" s="1"/>
  <c r="C171" i="13"/>
  <c r="O93" i="13"/>
  <c r="O101" i="13" s="1"/>
  <c r="L107" i="13"/>
  <c r="L114" i="13" s="1"/>
  <c r="W51" i="13"/>
  <c r="W58" i="13" s="1"/>
  <c r="V59" i="13"/>
  <c r="R78" i="13"/>
  <c r="S77" i="13"/>
  <c r="D149" i="13"/>
  <c r="D156" i="13" s="1"/>
  <c r="J121" i="13"/>
  <c r="J129" i="13" s="1"/>
  <c r="Q79" i="13"/>
  <c r="Q87" i="13" s="1"/>
  <c r="D157" i="13" l="1"/>
  <c r="L115" i="13"/>
  <c r="W59" i="13"/>
  <c r="Y44" i="13"/>
  <c r="P93" i="13"/>
  <c r="P100" i="13" s="1"/>
  <c r="T72" i="13"/>
  <c r="S78" i="13"/>
  <c r="T77" i="13"/>
  <c r="U65" i="13"/>
  <c r="U72" i="13" s="1"/>
  <c r="G142" i="13"/>
  <c r="Q92" i="13"/>
  <c r="R91" i="13"/>
  <c r="AB31" i="13"/>
  <c r="R79" i="13"/>
  <c r="R87" i="13" s="1"/>
  <c r="Y50" i="13"/>
  <c r="Z49" i="13"/>
  <c r="W63" i="13"/>
  <c r="V64" i="13"/>
  <c r="M119" i="13"/>
  <c r="L120" i="13"/>
  <c r="O100" i="13"/>
  <c r="X51" i="13"/>
  <c r="X59" i="13" s="1"/>
  <c r="I134" i="13"/>
  <c r="J133" i="13"/>
  <c r="K121" i="13"/>
  <c r="K129" i="13" s="1"/>
  <c r="H135" i="13"/>
  <c r="H143" i="13" s="1"/>
  <c r="AB35" i="13"/>
  <c r="AA36" i="13"/>
  <c r="D161" i="13"/>
  <c r="C176" i="13"/>
  <c r="Q86" i="13"/>
  <c r="J128" i="13"/>
  <c r="O105" i="13"/>
  <c r="N106" i="13"/>
  <c r="F148" i="13"/>
  <c r="G147" i="13"/>
  <c r="Z37" i="13"/>
  <c r="Z44" i="13" s="1"/>
  <c r="M107" i="13"/>
  <c r="M115" i="13" s="1"/>
  <c r="E149" i="13"/>
  <c r="E156" i="13" s="1"/>
  <c r="AC23" i="13"/>
  <c r="AC30" i="13" s="1"/>
  <c r="AD22" i="13"/>
  <c r="AC31" i="13" l="1"/>
  <c r="X58" i="13"/>
  <c r="E157" i="13"/>
  <c r="U73" i="13"/>
  <c r="Z45" i="13"/>
  <c r="C173" i="13"/>
  <c r="C177" i="13"/>
  <c r="C174" i="13"/>
  <c r="D173" i="13"/>
  <c r="K128" i="13"/>
  <c r="L121" i="13"/>
  <c r="L129" i="13" s="1"/>
  <c r="R86" i="13"/>
  <c r="U77" i="13"/>
  <c r="T78" i="13"/>
  <c r="E161" i="13"/>
  <c r="D162" i="13"/>
  <c r="N119" i="13"/>
  <c r="M120" i="13"/>
  <c r="S79" i="13"/>
  <c r="S86" i="13" s="1"/>
  <c r="G148" i="13"/>
  <c r="H147" i="13"/>
  <c r="AA37" i="13"/>
  <c r="AA45" i="13" s="1"/>
  <c r="J134" i="13"/>
  <c r="K133" i="13"/>
  <c r="V65" i="13"/>
  <c r="V72" i="13" s="1"/>
  <c r="R92" i="13"/>
  <c r="S91" i="13"/>
  <c r="AE22" i="13"/>
  <c r="F149" i="13"/>
  <c r="F157" i="13" s="1"/>
  <c r="AC35" i="13"/>
  <c r="AB36" i="13"/>
  <c r="I135" i="13"/>
  <c r="I142" i="13" s="1"/>
  <c r="W64" i="13"/>
  <c r="X63" i="13"/>
  <c r="Q93" i="13"/>
  <c r="Q101" i="13" s="1"/>
  <c r="AD23" i="13"/>
  <c r="AD31" i="13" s="1"/>
  <c r="N107" i="13"/>
  <c r="N115" i="13" s="1"/>
  <c r="H142" i="13"/>
  <c r="AA49" i="13"/>
  <c r="Z50" i="13"/>
  <c r="P101" i="13"/>
  <c r="Y51" i="13"/>
  <c r="Y59" i="13" s="1"/>
  <c r="M114" i="13"/>
  <c r="P105" i="13"/>
  <c r="O106" i="13"/>
  <c r="Q100" i="13" l="1"/>
  <c r="AA44" i="13"/>
  <c r="N114" i="13"/>
  <c r="AD30" i="13"/>
  <c r="AB49" i="13"/>
  <c r="AA50" i="13"/>
  <c r="F156" i="13"/>
  <c r="V73" i="13"/>
  <c r="G149" i="13"/>
  <c r="G156" i="13" s="1"/>
  <c r="T79" i="13"/>
  <c r="T86" i="13" s="1"/>
  <c r="X64" i="13"/>
  <c r="Y63" i="13"/>
  <c r="S87" i="13"/>
  <c r="V77" i="13"/>
  <c r="U78" i="13"/>
  <c r="Y58" i="13"/>
  <c r="W65" i="13"/>
  <c r="W73" i="13" s="1"/>
  <c r="L133" i="13"/>
  <c r="K134" i="13"/>
  <c r="I143" i="13"/>
  <c r="AE23" i="13"/>
  <c r="AE31" i="13" s="1"/>
  <c r="J135" i="13"/>
  <c r="J142" i="13" s="1"/>
  <c r="L128" i="13"/>
  <c r="C184" i="13"/>
  <c r="AF22" i="13"/>
  <c r="M121" i="13"/>
  <c r="M128" i="13" s="1"/>
  <c r="C185" i="13"/>
  <c r="Z51" i="13"/>
  <c r="Z59" i="13" s="1"/>
  <c r="S92" i="13"/>
  <c r="T91" i="13"/>
  <c r="N120" i="13"/>
  <c r="O119" i="13"/>
  <c r="C175" i="13"/>
  <c r="O107" i="13"/>
  <c r="O115" i="13" s="1"/>
  <c r="AB37" i="13"/>
  <c r="AB45" i="13" s="1"/>
  <c r="D163" i="13"/>
  <c r="D170" i="13" s="1"/>
  <c r="R93" i="13"/>
  <c r="R101" i="13" s="1"/>
  <c r="P106" i="13"/>
  <c r="Q105" i="13"/>
  <c r="AD35" i="13"/>
  <c r="AC36" i="13"/>
  <c r="I147" i="13"/>
  <c r="H148" i="13"/>
  <c r="F161" i="13"/>
  <c r="E162" i="13"/>
  <c r="D171" i="13" l="1"/>
  <c r="M129" i="13"/>
  <c r="AE30" i="13"/>
  <c r="T87" i="13"/>
  <c r="O114" i="13"/>
  <c r="AG22" i="13"/>
  <c r="AI24" i="13" s="1"/>
  <c r="Z58" i="13"/>
  <c r="U79" i="13"/>
  <c r="U87" i="13" s="1"/>
  <c r="K135" i="13"/>
  <c r="K143" i="13" s="1"/>
  <c r="V78" i="13"/>
  <c r="W77" i="13"/>
  <c r="G157" i="13"/>
  <c r="R100" i="13"/>
  <c r="T92" i="13"/>
  <c r="U91" i="13"/>
  <c r="D175" i="13"/>
  <c r="C190" i="13"/>
  <c r="J143" i="13"/>
  <c r="M133" i="13"/>
  <c r="L134" i="13"/>
  <c r="I148" i="13"/>
  <c r="J147" i="13"/>
  <c r="AE35" i="13"/>
  <c r="AD36" i="13"/>
  <c r="Q106" i="13"/>
  <c r="R105" i="13"/>
  <c r="O120" i="13"/>
  <c r="P119" i="13"/>
  <c r="W72" i="13"/>
  <c r="Z63" i="13"/>
  <c r="Y64" i="13"/>
  <c r="H149" i="13"/>
  <c r="H157" i="13" s="1"/>
  <c r="AC37" i="13"/>
  <c r="AC45" i="13" s="1"/>
  <c r="P107" i="13"/>
  <c r="P114" i="13" s="1"/>
  <c r="E163" i="13"/>
  <c r="E170" i="13" s="1"/>
  <c r="AB44" i="13"/>
  <c r="N121" i="13"/>
  <c r="N129" i="13" s="1"/>
  <c r="X65" i="13"/>
  <c r="X72" i="13" s="1"/>
  <c r="AA51" i="13"/>
  <c r="AA59" i="13" s="1"/>
  <c r="G161" i="13"/>
  <c r="F162" i="13"/>
  <c r="S93" i="13"/>
  <c r="S100" i="13" s="1"/>
  <c r="AF23" i="13"/>
  <c r="AF30" i="13" s="1"/>
  <c r="AB50" i="13"/>
  <c r="AC49" i="13"/>
  <c r="P115" i="13" l="1"/>
  <c r="H156" i="13"/>
  <c r="AC44" i="13"/>
  <c r="N128" i="13"/>
  <c r="K142" i="13"/>
  <c r="Y65" i="13"/>
  <c r="Y72" i="13" s="1"/>
  <c r="AB51" i="13"/>
  <c r="AB59" i="13" s="1"/>
  <c r="G162" i="13"/>
  <c r="H161" i="13"/>
  <c r="AA63" i="13"/>
  <c r="Z64" i="13"/>
  <c r="J148" i="13"/>
  <c r="K147" i="13"/>
  <c r="V91" i="13"/>
  <c r="U92" i="13"/>
  <c r="F163" i="13"/>
  <c r="I149" i="13"/>
  <c r="I156" i="13" s="1"/>
  <c r="T93" i="13"/>
  <c r="T101" i="13" s="1"/>
  <c r="U86" i="13"/>
  <c r="AE36" i="13"/>
  <c r="AF35" i="13"/>
  <c r="AA58" i="13"/>
  <c r="P120" i="13"/>
  <c r="Q119" i="13"/>
  <c r="L135" i="13"/>
  <c r="L142" i="13" s="1"/>
  <c r="O121" i="13"/>
  <c r="O129" i="13" s="1"/>
  <c r="N133" i="13"/>
  <c r="M134" i="13"/>
  <c r="AF31" i="13"/>
  <c r="X73" i="13"/>
  <c r="E171" i="13"/>
  <c r="R106" i="13"/>
  <c r="S105" i="13"/>
  <c r="X77" i="13"/>
  <c r="W78" i="13"/>
  <c r="AC50" i="13"/>
  <c r="AD49" i="13"/>
  <c r="Q107" i="13"/>
  <c r="Q115" i="13" s="1"/>
  <c r="C187" i="13"/>
  <c r="C191" i="13"/>
  <c r="C188" i="13"/>
  <c r="D187" i="13"/>
  <c r="V79" i="13"/>
  <c r="V87" i="13" s="1"/>
  <c r="AG23" i="13"/>
  <c r="AI22" i="13" s="1"/>
  <c r="S101" i="13"/>
  <c r="AD37" i="13"/>
  <c r="AD44" i="13" s="1"/>
  <c r="D176" i="13"/>
  <c r="E175" i="13"/>
  <c r="I157" i="13" l="1"/>
  <c r="AD45" i="13"/>
  <c r="Q114" i="13"/>
  <c r="L143" i="13"/>
  <c r="T100" i="13"/>
  <c r="G163" i="13"/>
  <c r="G171" i="13" s="1"/>
  <c r="AC51" i="13"/>
  <c r="AC59" i="13" s="1"/>
  <c r="M135" i="13"/>
  <c r="M143" i="13" s="1"/>
  <c r="R119" i="13"/>
  <c r="Q120" i="13"/>
  <c r="U93" i="13"/>
  <c r="U100" i="13" s="1"/>
  <c r="AB58" i="13"/>
  <c r="E176" i="13"/>
  <c r="F175" i="13"/>
  <c r="C189" i="13"/>
  <c r="W79" i="13"/>
  <c r="W87" i="13" s="1"/>
  <c r="N134" i="13"/>
  <c r="O133" i="13"/>
  <c r="P121" i="13"/>
  <c r="P129" i="13" s="1"/>
  <c r="V92" i="13"/>
  <c r="W91" i="13"/>
  <c r="AE49" i="13"/>
  <c r="AD50" i="13"/>
  <c r="AG30" i="13"/>
  <c r="AI30" i="13" s="1"/>
  <c r="D177" i="13"/>
  <c r="D185" i="13" s="1"/>
  <c r="AG31" i="13"/>
  <c r="AI31" i="13" s="1"/>
  <c r="V86" i="13"/>
  <c r="C198" i="13"/>
  <c r="Y77" i="13"/>
  <c r="X78" i="13"/>
  <c r="O128" i="13"/>
  <c r="L147" i="13"/>
  <c r="K148" i="13"/>
  <c r="C199" i="13"/>
  <c r="T105" i="13"/>
  <c r="S106" i="13"/>
  <c r="AF36" i="13"/>
  <c r="AG35" i="13"/>
  <c r="J149" i="13"/>
  <c r="J157" i="13" s="1"/>
  <c r="R107" i="13"/>
  <c r="R114" i="13" s="1"/>
  <c r="AE37" i="13"/>
  <c r="AE45" i="13" s="1"/>
  <c r="Z65" i="13"/>
  <c r="Z73" i="13" s="1"/>
  <c r="Y73" i="13"/>
  <c r="F170" i="13"/>
  <c r="AA64" i="13"/>
  <c r="AB63" i="13"/>
  <c r="AI28" i="13"/>
  <c r="AI26" i="13"/>
  <c r="F171" i="13"/>
  <c r="H162" i="13"/>
  <c r="I161" i="13"/>
  <c r="AJ25" i="13" l="1"/>
  <c r="M142" i="13"/>
  <c r="AE44" i="13"/>
  <c r="D184" i="13"/>
  <c r="J156" i="13"/>
  <c r="Z72" i="13"/>
  <c r="AG36" i="13"/>
  <c r="AI38" i="13" s="1"/>
  <c r="S107" i="13"/>
  <c r="S114" i="13" s="1"/>
  <c r="W86" i="13"/>
  <c r="U101" i="13"/>
  <c r="AC58" i="13"/>
  <c r="AD51" i="13"/>
  <c r="AD58" i="13" s="1"/>
  <c r="R115" i="13"/>
  <c r="K149" i="13"/>
  <c r="K157" i="13" s="1"/>
  <c r="W92" i="13"/>
  <c r="X91" i="13"/>
  <c r="V93" i="13"/>
  <c r="V101" i="13" s="1"/>
  <c r="Q121" i="13"/>
  <c r="Q129" i="13" s="1"/>
  <c r="C204" i="13"/>
  <c r="D189" i="13"/>
  <c r="R120" i="13"/>
  <c r="S119" i="13"/>
  <c r="G170" i="13"/>
  <c r="M147" i="13"/>
  <c r="L148" i="13"/>
  <c r="P128" i="13"/>
  <c r="G175" i="13"/>
  <c r="F176" i="13"/>
  <c r="J161" i="13"/>
  <c r="I162" i="13"/>
  <c r="AB64" i="13"/>
  <c r="AC63" i="13"/>
  <c r="X79" i="13"/>
  <c r="X87" i="13" s="1"/>
  <c r="H163" i="13"/>
  <c r="H170" i="13" s="1"/>
  <c r="AA65" i="13"/>
  <c r="AA72" i="13" s="1"/>
  <c r="AF37" i="13"/>
  <c r="AF44" i="13" s="1"/>
  <c r="Y78" i="13"/>
  <c r="Z77" i="13"/>
  <c r="E177" i="13"/>
  <c r="E185" i="13" s="1"/>
  <c r="P133" i="13"/>
  <c r="O134" i="13"/>
  <c r="T106" i="13"/>
  <c r="U105" i="13"/>
  <c r="AF49" i="13"/>
  <c r="AE50" i="13"/>
  <c r="N135" i="13"/>
  <c r="N142" i="13" s="1"/>
  <c r="AF45" i="13" l="1"/>
  <c r="N143" i="13"/>
  <c r="E184" i="13"/>
  <c r="AA73" i="13"/>
  <c r="H171" i="13"/>
  <c r="K156" i="13"/>
  <c r="AG37" i="13"/>
  <c r="AI36" i="13" s="1"/>
  <c r="AE51" i="13"/>
  <c r="AE58" i="13" s="1"/>
  <c r="AF50" i="13"/>
  <c r="AG49" i="13"/>
  <c r="AA77" i="13"/>
  <c r="Z78" i="13"/>
  <c r="C205" i="13"/>
  <c r="C202" i="13"/>
  <c r="C201" i="13"/>
  <c r="D201" i="13"/>
  <c r="W93" i="13"/>
  <c r="W101" i="13" s="1"/>
  <c r="Y79" i="13"/>
  <c r="Y87" i="13" s="1"/>
  <c r="Q128" i="13"/>
  <c r="T107" i="13"/>
  <c r="T115" i="13" s="1"/>
  <c r="AC64" i="13"/>
  <c r="AD63" i="13"/>
  <c r="L149" i="13"/>
  <c r="L157" i="13" s="1"/>
  <c r="M148" i="13"/>
  <c r="N147" i="13"/>
  <c r="Q133" i="13"/>
  <c r="P134" i="13"/>
  <c r="X86" i="13"/>
  <c r="I163" i="13"/>
  <c r="I171" i="13" s="1"/>
  <c r="S115" i="13"/>
  <c r="U106" i="13"/>
  <c r="V105" i="13"/>
  <c r="O135" i="13"/>
  <c r="O143" i="13" s="1"/>
  <c r="AB65" i="13"/>
  <c r="AB72" i="13" s="1"/>
  <c r="J162" i="13"/>
  <c r="K161" i="13"/>
  <c r="S120" i="13"/>
  <c r="T119" i="13"/>
  <c r="V100" i="13"/>
  <c r="AD59" i="13"/>
  <c r="AI40" i="13"/>
  <c r="AI42" i="13"/>
  <c r="F177" i="13"/>
  <c r="F184" i="13" s="1"/>
  <c r="R121" i="13"/>
  <c r="R129" i="13" s="1"/>
  <c r="H175" i="13"/>
  <c r="G176" i="13"/>
  <c r="E189" i="13"/>
  <c r="D190" i="13"/>
  <c r="Y91" i="13"/>
  <c r="X92" i="13"/>
  <c r="AJ39" i="13" l="1"/>
  <c r="I170" i="13"/>
  <c r="L156" i="13"/>
  <c r="C203" i="13"/>
  <c r="D203" i="13" s="1"/>
  <c r="AG44" i="13"/>
  <c r="AI44" i="13" s="1"/>
  <c r="AG45" i="13"/>
  <c r="AI45" i="13" s="1"/>
  <c r="J163" i="13"/>
  <c r="J171" i="13" s="1"/>
  <c r="R128" i="13"/>
  <c r="AB73" i="13"/>
  <c r="X93" i="13"/>
  <c r="X101" i="13" s="1"/>
  <c r="AA78" i="13"/>
  <c r="AB77" i="13"/>
  <c r="AG50" i="13"/>
  <c r="D191" i="13"/>
  <c r="D198" i="13" s="1"/>
  <c r="O142" i="13"/>
  <c r="Y86" i="13"/>
  <c r="AF51" i="13"/>
  <c r="AF58" i="13" s="1"/>
  <c r="Z91" i="13"/>
  <c r="Y92" i="13"/>
  <c r="F189" i="13"/>
  <c r="E190" i="13"/>
  <c r="S121" i="13"/>
  <c r="S129" i="13" s="1"/>
  <c r="C212" i="13"/>
  <c r="AE59" i="13"/>
  <c r="U119" i="13"/>
  <c r="T120" i="13"/>
  <c r="AE63" i="13"/>
  <c r="AD64" i="13"/>
  <c r="G177" i="13"/>
  <c r="G185" i="13" s="1"/>
  <c r="F185" i="13"/>
  <c r="P135" i="13"/>
  <c r="P143" i="13" s="1"/>
  <c r="AC65" i="13"/>
  <c r="AC73" i="13" s="1"/>
  <c r="H176" i="13"/>
  <c r="I175" i="13"/>
  <c r="K162" i="13"/>
  <c r="L161" i="13"/>
  <c r="V106" i="13"/>
  <c r="W105" i="13"/>
  <c r="Q134" i="13"/>
  <c r="R133" i="13"/>
  <c r="T114" i="13"/>
  <c r="W100" i="13"/>
  <c r="C213" i="13"/>
  <c r="U107" i="13"/>
  <c r="U115" i="13" s="1"/>
  <c r="N148" i="13"/>
  <c r="O147" i="13"/>
  <c r="M149" i="13"/>
  <c r="M156" i="13" s="1"/>
  <c r="Z79" i="13"/>
  <c r="Z86" i="13" s="1"/>
  <c r="C218" i="13" l="1"/>
  <c r="C216" i="13" s="1"/>
  <c r="M157" i="13"/>
  <c r="P142" i="13"/>
  <c r="D199" i="13"/>
  <c r="G184" i="13"/>
  <c r="AC72" i="13"/>
  <c r="O148" i="13"/>
  <c r="P147" i="13"/>
  <c r="R134" i="13"/>
  <c r="S133" i="13"/>
  <c r="N149" i="13"/>
  <c r="N157" i="13" s="1"/>
  <c r="Q135" i="13"/>
  <c r="Q143" i="13" s="1"/>
  <c r="AF59" i="13"/>
  <c r="X100" i="13"/>
  <c r="Z87" i="13"/>
  <c r="X105" i="13"/>
  <c r="W106" i="13"/>
  <c r="AD65" i="13"/>
  <c r="AD72" i="13" s="1"/>
  <c r="S128" i="13"/>
  <c r="AG51" i="13"/>
  <c r="AI50" i="13" s="1"/>
  <c r="AI52" i="13"/>
  <c r="V107" i="13"/>
  <c r="V115" i="13" s="1"/>
  <c r="AF63" i="13"/>
  <c r="AE64" i="13"/>
  <c r="D204" i="13"/>
  <c r="E203" i="13"/>
  <c r="U114" i="13"/>
  <c r="L162" i="13"/>
  <c r="M161" i="13"/>
  <c r="T121" i="13"/>
  <c r="T129" i="13" s="1"/>
  <c r="E191" i="13"/>
  <c r="E199" i="13" s="1"/>
  <c r="K163" i="13"/>
  <c r="K170" i="13" s="1"/>
  <c r="U120" i="13"/>
  <c r="V119" i="13"/>
  <c r="G189" i="13"/>
  <c r="F190" i="13"/>
  <c r="J170" i="13"/>
  <c r="I176" i="13"/>
  <c r="J175" i="13"/>
  <c r="Y93" i="13"/>
  <c r="Y101" i="13" s="1"/>
  <c r="AB78" i="13"/>
  <c r="AC77" i="13"/>
  <c r="H177" i="13"/>
  <c r="H185" i="13" s="1"/>
  <c r="Z92" i="13"/>
  <c r="AA91" i="13"/>
  <c r="AA79" i="13"/>
  <c r="AA86" i="13" s="1"/>
  <c r="C219" i="13" l="1"/>
  <c r="C227" i="13" s="1"/>
  <c r="C215" i="13"/>
  <c r="D215" i="13"/>
  <c r="Q142" i="13"/>
  <c r="AD73" i="13"/>
  <c r="N156" i="13"/>
  <c r="AA87" i="13"/>
  <c r="Y100" i="13"/>
  <c r="V114" i="13"/>
  <c r="L163" i="13"/>
  <c r="L170" i="13" s="1"/>
  <c r="I177" i="13"/>
  <c r="I184" i="13" s="1"/>
  <c r="K171" i="13"/>
  <c r="AI54" i="13"/>
  <c r="AJ53" i="13" s="1"/>
  <c r="AI56" i="13"/>
  <c r="W107" i="13"/>
  <c r="W115" i="13" s="1"/>
  <c r="K175" i="13"/>
  <c r="J176" i="13"/>
  <c r="AD77" i="13"/>
  <c r="AC78" i="13"/>
  <c r="E198" i="13"/>
  <c r="F203" i="13"/>
  <c r="E204" i="13"/>
  <c r="AG59" i="13"/>
  <c r="AI59" i="13" s="1"/>
  <c r="Y105" i="13"/>
  <c r="X106" i="13"/>
  <c r="G190" i="13"/>
  <c r="H189" i="13"/>
  <c r="H184" i="13"/>
  <c r="AB79" i="13"/>
  <c r="AB87" i="13" s="1"/>
  <c r="F191" i="13"/>
  <c r="F199" i="13" s="1"/>
  <c r="D205" i="13"/>
  <c r="D212" i="13" s="1"/>
  <c r="AG58" i="13"/>
  <c r="AI58" i="13" s="1"/>
  <c r="S134" i="13"/>
  <c r="T133" i="13"/>
  <c r="AE65" i="13"/>
  <c r="AE73" i="13" s="1"/>
  <c r="AA92" i="13"/>
  <c r="AB91" i="13"/>
  <c r="V120" i="13"/>
  <c r="W119" i="13"/>
  <c r="T128" i="13"/>
  <c r="AF64" i="13"/>
  <c r="AG63" i="13"/>
  <c r="R135" i="13"/>
  <c r="R143" i="13" s="1"/>
  <c r="Z93" i="13"/>
  <c r="Z100" i="13" s="1"/>
  <c r="U121" i="13"/>
  <c r="U129" i="13" s="1"/>
  <c r="P148" i="13"/>
  <c r="Q147" i="13"/>
  <c r="N161" i="13"/>
  <c r="M162" i="13"/>
  <c r="O149" i="13"/>
  <c r="O157" i="13" s="1"/>
  <c r="C226" i="13" l="1"/>
  <c r="C217" i="13"/>
  <c r="C232" i="13" s="1"/>
  <c r="D229" i="13" s="1"/>
  <c r="O156" i="13"/>
  <c r="F198" i="13"/>
  <c r="W114" i="13"/>
  <c r="L171" i="13"/>
  <c r="U128" i="13"/>
  <c r="I185" i="13"/>
  <c r="AE72" i="13"/>
  <c r="AG64" i="13"/>
  <c r="AG65" i="13" s="1"/>
  <c r="P149" i="13"/>
  <c r="P157" i="13" s="1"/>
  <c r="AA93" i="13"/>
  <c r="AA101" i="13" s="1"/>
  <c r="D213" i="13"/>
  <c r="AB86" i="13"/>
  <c r="F204" i="13"/>
  <c r="G203" i="13"/>
  <c r="R142" i="13"/>
  <c r="I189" i="13"/>
  <c r="H190" i="13"/>
  <c r="AC79" i="13"/>
  <c r="AC87" i="13" s="1"/>
  <c r="AF65" i="13"/>
  <c r="AF73" i="13" s="1"/>
  <c r="G191" i="13"/>
  <c r="G199" i="13" s="1"/>
  <c r="AE77" i="13"/>
  <c r="AD78" i="13"/>
  <c r="M163" i="13"/>
  <c r="M171" i="13" s="1"/>
  <c r="Z101" i="13"/>
  <c r="U133" i="13"/>
  <c r="T134" i="13"/>
  <c r="X107" i="13"/>
  <c r="X115" i="13" s="1"/>
  <c r="J177" i="13"/>
  <c r="J184" i="13" s="1"/>
  <c r="O161" i="13"/>
  <c r="N162" i="13"/>
  <c r="W120" i="13"/>
  <c r="X119" i="13"/>
  <c r="Z105" i="13"/>
  <c r="Y106" i="13"/>
  <c r="L175" i="13"/>
  <c r="K176" i="13"/>
  <c r="V121" i="13"/>
  <c r="V128" i="13" s="1"/>
  <c r="S135" i="13"/>
  <c r="S143" i="13" s="1"/>
  <c r="R147" i="13"/>
  <c r="Q148" i="13"/>
  <c r="AB92" i="13"/>
  <c r="AC91" i="13"/>
  <c r="E205" i="13"/>
  <c r="E212" i="13" s="1"/>
  <c r="AI64" i="13" l="1"/>
  <c r="C230" i="13"/>
  <c r="C233" i="13"/>
  <c r="C241" i="13" s="1"/>
  <c r="C229" i="13"/>
  <c r="C231" i="13" s="1"/>
  <c r="D217" i="13"/>
  <c r="D218" i="13" s="1"/>
  <c r="D219" i="13" s="1"/>
  <c r="D226" i="13" s="1"/>
  <c r="J185" i="13"/>
  <c r="E213" i="13"/>
  <c r="AF72" i="13"/>
  <c r="AI66" i="13"/>
  <c r="M170" i="13"/>
  <c r="AG73" i="13"/>
  <c r="AI73" i="13" s="1"/>
  <c r="V129" i="13"/>
  <c r="Q149" i="13"/>
  <c r="Q156" i="13" s="1"/>
  <c r="AC86" i="13"/>
  <c r="Z106" i="13"/>
  <c r="AA105" i="13"/>
  <c r="AD79" i="13"/>
  <c r="AD87" i="13" s="1"/>
  <c r="H191" i="13"/>
  <c r="H198" i="13" s="1"/>
  <c r="AA100" i="13"/>
  <c r="AD91" i="13"/>
  <c r="AC92" i="13"/>
  <c r="X120" i="13"/>
  <c r="Y119" i="13"/>
  <c r="X114" i="13"/>
  <c r="AB93" i="13"/>
  <c r="AB100" i="13" s="1"/>
  <c r="W121" i="13"/>
  <c r="W129" i="13" s="1"/>
  <c r="AF77" i="13"/>
  <c r="AE78" i="13"/>
  <c r="J189" i="13"/>
  <c r="I190" i="13"/>
  <c r="L176" i="13"/>
  <c r="M175" i="13"/>
  <c r="G198" i="13"/>
  <c r="AG72" i="13"/>
  <c r="H203" i="13"/>
  <c r="G204" i="13"/>
  <c r="P156" i="13"/>
  <c r="N163" i="13"/>
  <c r="N171" i="13" s="1"/>
  <c r="T135" i="13"/>
  <c r="T143" i="13" s="1"/>
  <c r="R148" i="13"/>
  <c r="S147" i="13"/>
  <c r="K177" i="13"/>
  <c r="K184" i="13" s="1"/>
  <c r="P161" i="13"/>
  <c r="O162" i="13"/>
  <c r="U134" i="13"/>
  <c r="V133" i="13"/>
  <c r="S142" i="13"/>
  <c r="Y107" i="13"/>
  <c r="Y115" i="13" s="1"/>
  <c r="F205" i="13"/>
  <c r="F212" i="13" s="1"/>
  <c r="AI72" i="13" l="1"/>
  <c r="C240" i="13"/>
  <c r="E217" i="13"/>
  <c r="AI70" i="13"/>
  <c r="AI68" i="13"/>
  <c r="AJ67" i="13" s="1"/>
  <c r="H199" i="13"/>
  <c r="K185" i="13"/>
  <c r="F213" i="13"/>
  <c r="N170" i="13"/>
  <c r="Q157" i="13"/>
  <c r="AC93" i="13"/>
  <c r="AC101" i="13" s="1"/>
  <c r="C246" i="13"/>
  <c r="D231" i="13"/>
  <c r="T147" i="13"/>
  <c r="S148" i="13"/>
  <c r="AD92" i="13"/>
  <c r="AE91" i="13"/>
  <c r="AB105" i="13"/>
  <c r="AA106" i="13"/>
  <c r="R149" i="13"/>
  <c r="R157" i="13" s="1"/>
  <c r="M176" i="13"/>
  <c r="N175" i="13"/>
  <c r="Z107" i="13"/>
  <c r="Z115" i="13" s="1"/>
  <c r="U135" i="13"/>
  <c r="U143" i="13" s="1"/>
  <c r="AE79" i="13"/>
  <c r="AE87" i="13" s="1"/>
  <c r="AB101" i="13"/>
  <c r="AF78" i="13"/>
  <c r="AG77" i="13"/>
  <c r="T142" i="13"/>
  <c r="Y114" i="13"/>
  <c r="Q161" i="13"/>
  <c r="P162" i="13"/>
  <c r="I191" i="13"/>
  <c r="I198" i="13" s="1"/>
  <c r="W128" i="13"/>
  <c r="L177" i="13"/>
  <c r="L184" i="13" s="1"/>
  <c r="O163" i="13"/>
  <c r="O171" i="13" s="1"/>
  <c r="D227" i="13"/>
  <c r="G205" i="13"/>
  <c r="G213" i="13" s="1"/>
  <c r="J190" i="13"/>
  <c r="K189" i="13"/>
  <c r="Z119" i="13"/>
  <c r="Y120" i="13"/>
  <c r="AD86" i="13"/>
  <c r="V134" i="13"/>
  <c r="W133" i="13"/>
  <c r="I203" i="13"/>
  <c r="H204" i="13"/>
  <c r="X121" i="13"/>
  <c r="X129" i="13" s="1"/>
  <c r="F217" i="13" l="1"/>
  <c r="E218" i="13"/>
  <c r="E219" i="13" s="1"/>
  <c r="E227" i="13" s="1"/>
  <c r="G212" i="13"/>
  <c r="I199" i="13"/>
  <c r="L185" i="13"/>
  <c r="AE86" i="13"/>
  <c r="R156" i="13"/>
  <c r="P163" i="13"/>
  <c r="P171" i="13" s="1"/>
  <c r="AE92" i="13"/>
  <c r="AF91" i="13"/>
  <c r="C247" i="13"/>
  <c r="C244" i="13"/>
  <c r="C243" i="13"/>
  <c r="D243" i="13"/>
  <c r="R161" i="13"/>
  <c r="Q162" i="13"/>
  <c r="N176" i="13"/>
  <c r="O175" i="13"/>
  <c r="AD93" i="13"/>
  <c r="AD101" i="13" s="1"/>
  <c r="M177" i="13"/>
  <c r="M185" i="13" s="1"/>
  <c r="AC100" i="13"/>
  <c r="J203" i="13"/>
  <c r="I204" i="13"/>
  <c r="X133" i="13"/>
  <c r="W134" i="13"/>
  <c r="V135" i="13"/>
  <c r="V143" i="13" s="1"/>
  <c r="U142" i="13"/>
  <c r="Y121" i="13"/>
  <c r="Y129" i="13" s="1"/>
  <c r="O170" i="13"/>
  <c r="X128" i="13"/>
  <c r="Z120" i="13"/>
  <c r="AA119" i="13"/>
  <c r="AG78" i="13"/>
  <c r="S149" i="13"/>
  <c r="S156" i="13" s="1"/>
  <c r="AF79" i="13"/>
  <c r="AF87" i="13" s="1"/>
  <c r="Z114" i="13"/>
  <c r="AA107" i="13"/>
  <c r="AA115" i="13" s="1"/>
  <c r="U147" i="13"/>
  <c r="T148" i="13"/>
  <c r="L189" i="13"/>
  <c r="K190" i="13"/>
  <c r="H205" i="13"/>
  <c r="H213" i="13" s="1"/>
  <c r="J191" i="13"/>
  <c r="J198" i="13" s="1"/>
  <c r="AB106" i="13"/>
  <c r="AC105" i="13"/>
  <c r="D232" i="13"/>
  <c r="E231" i="13"/>
  <c r="E226" i="13" l="1"/>
  <c r="J199" i="13"/>
  <c r="P170" i="13"/>
  <c r="F218" i="13"/>
  <c r="F219" i="13" s="1"/>
  <c r="F227" i="13" s="1"/>
  <c r="G217" i="13"/>
  <c r="S157" i="13"/>
  <c r="H212" i="13"/>
  <c r="Y128" i="13"/>
  <c r="V142" i="13"/>
  <c r="N177" i="13"/>
  <c r="N184" i="13" s="1"/>
  <c r="C254" i="13"/>
  <c r="U148" i="13"/>
  <c r="V147" i="13"/>
  <c r="P175" i="13"/>
  <c r="O176" i="13"/>
  <c r="AA114" i="13"/>
  <c r="W135" i="13"/>
  <c r="W143" i="13" s="1"/>
  <c r="Q163" i="13"/>
  <c r="Q171" i="13" s="1"/>
  <c r="C255" i="13"/>
  <c r="T149" i="13"/>
  <c r="T157" i="13" s="1"/>
  <c r="Y133" i="13"/>
  <c r="X134" i="13"/>
  <c r="M184" i="13"/>
  <c r="R162" i="13"/>
  <c r="S161" i="13"/>
  <c r="AF92" i="13"/>
  <c r="AG91" i="13"/>
  <c r="D233" i="13"/>
  <c r="AG79" i="13"/>
  <c r="AI78" i="13" s="1"/>
  <c r="AI80" i="13"/>
  <c r="I205" i="13"/>
  <c r="I212" i="13" s="1"/>
  <c r="AE93" i="13"/>
  <c r="AE101" i="13" s="1"/>
  <c r="E232" i="13"/>
  <c r="F231" i="13"/>
  <c r="K191" i="13"/>
  <c r="K198" i="13" s="1"/>
  <c r="AA120" i="13"/>
  <c r="AB119" i="13"/>
  <c r="J204" i="13"/>
  <c r="K203" i="13"/>
  <c r="AC106" i="13"/>
  <c r="AD105" i="13"/>
  <c r="AF86" i="13"/>
  <c r="AB107" i="13"/>
  <c r="AB114" i="13" s="1"/>
  <c r="L190" i="13"/>
  <c r="M189" i="13"/>
  <c r="Z121" i="13"/>
  <c r="Z128" i="13" s="1"/>
  <c r="AD100" i="13"/>
  <c r="C245" i="13"/>
  <c r="F226" i="13" l="1"/>
  <c r="H217" i="13"/>
  <c r="G218" i="13"/>
  <c r="G219" i="13" s="1"/>
  <c r="G227" i="13" s="1"/>
  <c r="Q170" i="13"/>
  <c r="N185" i="13"/>
  <c r="K199" i="13"/>
  <c r="I213" i="13"/>
  <c r="Z129" i="13"/>
  <c r="Y134" i="13"/>
  <c r="Z133" i="13"/>
  <c r="C260" i="13"/>
  <c r="D245" i="13"/>
  <c r="L191" i="13"/>
  <c r="L199" i="13" s="1"/>
  <c r="J205" i="13"/>
  <c r="J213" i="13" s="1"/>
  <c r="D241" i="13"/>
  <c r="W142" i="13"/>
  <c r="F232" i="13"/>
  <c r="G231" i="13"/>
  <c r="AI82" i="13"/>
  <c r="AJ81" i="13" s="1"/>
  <c r="AI84" i="13"/>
  <c r="AG92" i="13"/>
  <c r="T156" i="13"/>
  <c r="AF93" i="13"/>
  <c r="AF101" i="13" s="1"/>
  <c r="AB115" i="13"/>
  <c r="E233" i="13"/>
  <c r="AG86" i="13"/>
  <c r="AI86" i="13" s="1"/>
  <c r="S162" i="13"/>
  <c r="T161" i="13"/>
  <c r="O177" i="13"/>
  <c r="O185" i="13" s="1"/>
  <c r="N189" i="13"/>
  <c r="M190" i="13"/>
  <c r="K204" i="13"/>
  <c r="L203" i="13"/>
  <c r="AC119" i="13"/>
  <c r="AB120" i="13"/>
  <c r="AE100" i="13"/>
  <c r="AG87" i="13"/>
  <c r="AI87" i="13" s="1"/>
  <c r="R163" i="13"/>
  <c r="R170" i="13" s="1"/>
  <c r="P176" i="13"/>
  <c r="Q175" i="13"/>
  <c r="AD106" i="13"/>
  <c r="AE105" i="13"/>
  <c r="W147" i="13"/>
  <c r="V148" i="13"/>
  <c r="AA121" i="13"/>
  <c r="AA129" i="13" s="1"/>
  <c r="AC107" i="13"/>
  <c r="AC115" i="13" s="1"/>
  <c r="D240" i="13"/>
  <c r="X135" i="13"/>
  <c r="X142" i="13" s="1"/>
  <c r="U149" i="13"/>
  <c r="U157" i="13" s="1"/>
  <c r="G226" i="13" l="1"/>
  <c r="I217" i="13"/>
  <c r="H218" i="13"/>
  <c r="H219" i="13" s="1"/>
  <c r="H226" i="13" s="1"/>
  <c r="X143" i="13"/>
  <c r="R171" i="13"/>
  <c r="AE106" i="13"/>
  <c r="AF105" i="13"/>
  <c r="O184" i="13"/>
  <c r="AF100" i="13"/>
  <c r="H231" i="13"/>
  <c r="G232" i="13"/>
  <c r="L198" i="13"/>
  <c r="V149" i="13"/>
  <c r="V157" i="13" s="1"/>
  <c r="W148" i="13"/>
  <c r="X147" i="13"/>
  <c r="AD107" i="13"/>
  <c r="AD115" i="13" s="1"/>
  <c r="AB121" i="13"/>
  <c r="AB129" i="13" s="1"/>
  <c r="E240" i="13"/>
  <c r="F233" i="13"/>
  <c r="F241" i="13" s="1"/>
  <c r="AC114" i="13"/>
  <c r="U156" i="13"/>
  <c r="Q176" i="13"/>
  <c r="R175" i="13"/>
  <c r="AC120" i="13"/>
  <c r="AD119" i="13"/>
  <c r="T162" i="13"/>
  <c r="U161" i="13"/>
  <c r="E241" i="13"/>
  <c r="D246" i="13"/>
  <c r="E245" i="13"/>
  <c r="P177" i="13"/>
  <c r="P184" i="13" s="1"/>
  <c r="S163" i="13"/>
  <c r="S171" i="13" s="1"/>
  <c r="AG93" i="13"/>
  <c r="AI92" i="13" s="1"/>
  <c r="AI94" i="13"/>
  <c r="C261" i="13"/>
  <c r="C268" i="13" s="1"/>
  <c r="C258" i="13"/>
  <c r="D257" i="13"/>
  <c r="C257" i="13"/>
  <c r="L204" i="13"/>
  <c r="M203" i="13"/>
  <c r="J212" i="13"/>
  <c r="AA133" i="13"/>
  <c r="Z134" i="13"/>
  <c r="AA128" i="13"/>
  <c r="K205" i="13"/>
  <c r="K213" i="13" s="1"/>
  <c r="M191" i="13"/>
  <c r="M198" i="13" s="1"/>
  <c r="H227" i="13"/>
  <c r="Y135" i="13"/>
  <c r="Y143" i="13" s="1"/>
  <c r="N190" i="13"/>
  <c r="O189" i="13"/>
  <c r="I218" i="13" l="1"/>
  <c r="I219" i="13" s="1"/>
  <c r="I227" i="13" s="1"/>
  <c r="J217" i="13"/>
  <c r="P185" i="13"/>
  <c r="M199" i="13"/>
  <c r="V156" i="13"/>
  <c r="S170" i="13"/>
  <c r="V161" i="13"/>
  <c r="U162" i="13"/>
  <c r="AD114" i="13"/>
  <c r="G233" i="13"/>
  <c r="G241" i="13" s="1"/>
  <c r="T163" i="13"/>
  <c r="T171" i="13" s="1"/>
  <c r="K212" i="13"/>
  <c r="M204" i="13"/>
  <c r="N203" i="13"/>
  <c r="C269" i="13"/>
  <c r="AD120" i="13"/>
  <c r="AE119" i="13"/>
  <c r="F240" i="13"/>
  <c r="H232" i="13"/>
  <c r="I231" i="13"/>
  <c r="Y142" i="13"/>
  <c r="L205" i="13"/>
  <c r="L212" i="13" s="1"/>
  <c r="AI98" i="13"/>
  <c r="AI96" i="13"/>
  <c r="AJ95" i="13" s="1"/>
  <c r="AC121" i="13"/>
  <c r="AC129" i="13" s="1"/>
  <c r="X148" i="13"/>
  <c r="Y147" i="13"/>
  <c r="R176" i="13"/>
  <c r="S175" i="13"/>
  <c r="W149" i="13"/>
  <c r="W156" i="13" s="1"/>
  <c r="O190" i="13"/>
  <c r="P189" i="13"/>
  <c r="Z135" i="13"/>
  <c r="Z142" i="13" s="1"/>
  <c r="C259" i="13"/>
  <c r="AG100" i="13"/>
  <c r="AI100" i="13" s="1"/>
  <c r="F245" i="13"/>
  <c r="E246" i="13"/>
  <c r="Q177" i="13"/>
  <c r="Q185" i="13" s="1"/>
  <c r="AB128" i="13"/>
  <c r="AG105" i="13"/>
  <c r="AF106" i="13"/>
  <c r="N191" i="13"/>
  <c r="N199" i="13" s="1"/>
  <c r="AB133" i="13"/>
  <c r="AA134" i="13"/>
  <c r="AG101" i="13"/>
  <c r="AI101" i="13" s="1"/>
  <c r="D247" i="13"/>
  <c r="D254" i="13" s="1"/>
  <c r="AE107" i="13"/>
  <c r="AE114" i="13" s="1"/>
  <c r="I226" i="13" l="1"/>
  <c r="K217" i="13"/>
  <c r="J218" i="13"/>
  <c r="J219" i="13" s="1"/>
  <c r="J226" i="13" s="1"/>
  <c r="W157" i="13"/>
  <c r="D255" i="13"/>
  <c r="AG106" i="13"/>
  <c r="AG107" i="13" s="1"/>
  <c r="Z143" i="13"/>
  <c r="L213" i="13"/>
  <c r="M205" i="13"/>
  <c r="M213" i="13" s="1"/>
  <c r="AE115" i="13"/>
  <c r="AC133" i="13"/>
  <c r="AB134" i="13"/>
  <c r="Q184" i="13"/>
  <c r="I232" i="13"/>
  <c r="J231" i="13"/>
  <c r="AA135" i="13"/>
  <c r="AA142" i="13" s="1"/>
  <c r="Q189" i="13"/>
  <c r="P190" i="13"/>
  <c r="T175" i="13"/>
  <c r="S176" i="13"/>
  <c r="H233" i="13"/>
  <c r="H240" i="13" s="1"/>
  <c r="N198" i="13"/>
  <c r="E247" i="13"/>
  <c r="E255" i="13" s="1"/>
  <c r="O191" i="13"/>
  <c r="O199" i="13" s="1"/>
  <c r="R177" i="13"/>
  <c r="R184" i="13" s="1"/>
  <c r="T170" i="13"/>
  <c r="U163" i="13"/>
  <c r="U170" i="13" s="1"/>
  <c r="G245" i="13"/>
  <c r="F246" i="13"/>
  <c r="Y148" i="13"/>
  <c r="Z147" i="13"/>
  <c r="AF119" i="13"/>
  <c r="AE120" i="13"/>
  <c r="W161" i="13"/>
  <c r="V162" i="13"/>
  <c r="AF107" i="13"/>
  <c r="AF114" i="13" s="1"/>
  <c r="X149" i="13"/>
  <c r="X157" i="13" s="1"/>
  <c r="AD121" i="13"/>
  <c r="AD129" i="13" s="1"/>
  <c r="G240" i="13"/>
  <c r="C274" i="13"/>
  <c r="D259" i="13"/>
  <c r="AC128" i="13"/>
  <c r="N204" i="13"/>
  <c r="O203" i="13"/>
  <c r="AI106" i="13" l="1"/>
  <c r="J227" i="13"/>
  <c r="L217" i="13"/>
  <c r="K218" i="13"/>
  <c r="K219" i="13" s="1"/>
  <c r="K226" i="13" s="1"/>
  <c r="AI108" i="13"/>
  <c r="E254" i="13"/>
  <c r="R185" i="13"/>
  <c r="U175" i="13"/>
  <c r="T176" i="13"/>
  <c r="C275" i="13"/>
  <c r="C272" i="13"/>
  <c r="C271" i="13"/>
  <c r="D271" i="13"/>
  <c r="AF115" i="13"/>
  <c r="Y149" i="13"/>
  <c r="Y157" i="13" s="1"/>
  <c r="P191" i="13"/>
  <c r="P199" i="13" s="1"/>
  <c r="I233" i="13"/>
  <c r="I241" i="13" s="1"/>
  <c r="AG115" i="13"/>
  <c r="J232" i="13"/>
  <c r="K231" i="13"/>
  <c r="F247" i="13"/>
  <c r="F254" i="13" s="1"/>
  <c r="R189" i="13"/>
  <c r="Q190" i="13"/>
  <c r="G246" i="13"/>
  <c r="H245" i="13"/>
  <c r="H241" i="13"/>
  <c r="AA143" i="13"/>
  <c r="AB135" i="13"/>
  <c r="AB143" i="13" s="1"/>
  <c r="AC134" i="13"/>
  <c r="AD133" i="13"/>
  <c r="W162" i="13"/>
  <c r="X161" i="13"/>
  <c r="O198" i="13"/>
  <c r="AE121" i="13"/>
  <c r="AE128" i="13" s="1"/>
  <c r="U171" i="13"/>
  <c r="M212" i="13"/>
  <c r="E259" i="13"/>
  <c r="D260" i="13"/>
  <c r="AA147" i="13"/>
  <c r="Z148" i="13"/>
  <c r="AD128" i="13"/>
  <c r="V163" i="13"/>
  <c r="V170" i="13" s="1"/>
  <c r="P203" i="13"/>
  <c r="O204" i="13"/>
  <c r="N205" i="13"/>
  <c r="N213" i="13" s="1"/>
  <c r="X156" i="13"/>
  <c r="AF120" i="13"/>
  <c r="AG119" i="13"/>
  <c r="S177" i="13"/>
  <c r="S185" i="13" s="1"/>
  <c r="AG114" i="13"/>
  <c r="AI114" i="13" s="1"/>
  <c r="AI115" i="13" l="1"/>
  <c r="K227" i="13"/>
  <c r="AI112" i="13"/>
  <c r="M217" i="13"/>
  <c r="L218" i="13"/>
  <c r="L219" i="13" s="1"/>
  <c r="L226" i="13" s="1"/>
  <c r="AI110" i="13"/>
  <c r="AJ109" i="13" s="1"/>
  <c r="I240" i="13"/>
  <c r="AG120" i="13"/>
  <c r="AI122" i="13" s="1"/>
  <c r="AE129" i="13"/>
  <c r="C273" i="13"/>
  <c r="C288" i="13" s="1"/>
  <c r="Y161" i="13"/>
  <c r="X162" i="13"/>
  <c r="P198" i="13"/>
  <c r="AD134" i="13"/>
  <c r="AE133" i="13"/>
  <c r="S184" i="13"/>
  <c r="N212" i="13"/>
  <c r="AB147" i="13"/>
  <c r="AA148" i="13"/>
  <c r="O205" i="13"/>
  <c r="O213" i="13" s="1"/>
  <c r="D261" i="13"/>
  <c r="D268" i="13" s="1"/>
  <c r="W163" i="13"/>
  <c r="W170" i="13" s="1"/>
  <c r="H246" i="13"/>
  <c r="I245" i="13"/>
  <c r="L231" i="13"/>
  <c r="K232" i="13"/>
  <c r="Q203" i="13"/>
  <c r="P204" i="13"/>
  <c r="J233" i="13"/>
  <c r="J241" i="13" s="1"/>
  <c r="AC135" i="13"/>
  <c r="AC142" i="13" s="1"/>
  <c r="Q191" i="13"/>
  <c r="Q199" i="13" s="1"/>
  <c r="Y156" i="13"/>
  <c r="C282" i="13"/>
  <c r="F259" i="13"/>
  <c r="E260" i="13"/>
  <c r="AF121" i="13"/>
  <c r="AF129" i="13" s="1"/>
  <c r="V171" i="13"/>
  <c r="AB142" i="13"/>
  <c r="S189" i="13"/>
  <c r="R190" i="13"/>
  <c r="C283" i="13"/>
  <c r="T177" i="13"/>
  <c r="T185" i="13" s="1"/>
  <c r="V175" i="13"/>
  <c r="U176" i="13"/>
  <c r="G247" i="13"/>
  <c r="G254" i="13" s="1"/>
  <c r="Z149" i="13"/>
  <c r="Z156" i="13" s="1"/>
  <c r="F255" i="13"/>
  <c r="L227" i="13" l="1"/>
  <c r="AG121" i="13"/>
  <c r="AI120" i="13" s="1"/>
  <c r="N217" i="13"/>
  <c r="M218" i="13"/>
  <c r="M219" i="13" s="1"/>
  <c r="M227" i="13" s="1"/>
  <c r="T184" i="13"/>
  <c r="AC143" i="13"/>
  <c r="J240" i="13"/>
  <c r="Q198" i="13"/>
  <c r="D269" i="13"/>
  <c r="D273" i="13"/>
  <c r="E273" i="13" s="1"/>
  <c r="J245" i="13"/>
  <c r="I246" i="13"/>
  <c r="AF133" i="13"/>
  <c r="AE134" i="13"/>
  <c r="H247" i="13"/>
  <c r="H255" i="13" s="1"/>
  <c r="AD135" i="13"/>
  <c r="AD143" i="13" s="1"/>
  <c r="R191" i="13"/>
  <c r="R199" i="13" s="1"/>
  <c r="F260" i="13"/>
  <c r="G259" i="13"/>
  <c r="T189" i="13"/>
  <c r="S190" i="13"/>
  <c r="O212" i="13"/>
  <c r="AI124" i="13"/>
  <c r="AI126" i="13"/>
  <c r="W171" i="13"/>
  <c r="C289" i="13"/>
  <c r="C286" i="13"/>
  <c r="C285" i="13"/>
  <c r="D285" i="13"/>
  <c r="G255" i="13"/>
  <c r="AF128" i="13"/>
  <c r="P205" i="13"/>
  <c r="P212" i="13" s="1"/>
  <c r="AA149" i="13"/>
  <c r="AA156" i="13" s="1"/>
  <c r="Z157" i="13"/>
  <c r="U177" i="13"/>
  <c r="U185" i="13" s="1"/>
  <c r="V176" i="13"/>
  <c r="W175" i="13"/>
  <c r="R203" i="13"/>
  <c r="Q204" i="13"/>
  <c r="AB148" i="13"/>
  <c r="AC147" i="13"/>
  <c r="X163" i="13"/>
  <c r="X170" i="13" s="1"/>
  <c r="E261" i="13"/>
  <c r="E269" i="13" s="1"/>
  <c r="K233" i="13"/>
  <c r="K241" i="13" s="1"/>
  <c r="Z161" i="13"/>
  <c r="Y162" i="13"/>
  <c r="M231" i="13"/>
  <c r="L232" i="13"/>
  <c r="AG129" i="13" l="1"/>
  <c r="AI129" i="13" s="1"/>
  <c r="AG128" i="13"/>
  <c r="AI128" i="13" s="1"/>
  <c r="AJ123" i="13"/>
  <c r="M226" i="13"/>
  <c r="N218" i="13"/>
  <c r="N219" i="13" s="1"/>
  <c r="N226" i="13" s="1"/>
  <c r="O217" i="13"/>
  <c r="X171" i="13"/>
  <c r="C287" i="13"/>
  <c r="C302" i="13" s="1"/>
  <c r="D274" i="13"/>
  <c r="D275" i="13" s="1"/>
  <c r="R198" i="13"/>
  <c r="E274" i="13"/>
  <c r="F273" i="13"/>
  <c r="E268" i="13"/>
  <c r="X175" i="13"/>
  <c r="W176" i="13"/>
  <c r="AE135" i="13"/>
  <c r="AE143" i="13" s="1"/>
  <c r="P213" i="13"/>
  <c r="C296" i="13"/>
  <c r="V177" i="13"/>
  <c r="V185" i="13" s="1"/>
  <c r="Z162" i="13"/>
  <c r="AA161" i="13"/>
  <c r="S191" i="13"/>
  <c r="S198" i="13" s="1"/>
  <c r="AD142" i="13"/>
  <c r="AF134" i="13"/>
  <c r="AG133" i="13"/>
  <c r="L233" i="13"/>
  <c r="L241" i="13" s="1"/>
  <c r="U189" i="13"/>
  <c r="T190" i="13"/>
  <c r="I247" i="13"/>
  <c r="I255" i="13" s="1"/>
  <c r="Y163" i="13"/>
  <c r="Y171" i="13" s="1"/>
  <c r="C297" i="13"/>
  <c r="K240" i="13"/>
  <c r="AC148" i="13"/>
  <c r="AD147" i="13"/>
  <c r="U184" i="13"/>
  <c r="AA157" i="13"/>
  <c r="G260" i="13"/>
  <c r="H259" i="13"/>
  <c r="H254" i="13"/>
  <c r="K245" i="13"/>
  <c r="J246" i="13"/>
  <c r="Q205" i="13"/>
  <c r="Q213" i="13" s="1"/>
  <c r="R204" i="13"/>
  <c r="S203" i="13"/>
  <c r="M232" i="13"/>
  <c r="N231" i="13"/>
  <c r="AB149" i="13"/>
  <c r="AB157" i="13" s="1"/>
  <c r="F261" i="13"/>
  <c r="N227" i="13" l="1"/>
  <c r="D287" i="13"/>
  <c r="E287" i="13" s="1"/>
  <c r="P217" i="13"/>
  <c r="O218" i="13"/>
  <c r="O219" i="13" s="1"/>
  <c r="O226" i="13" s="1"/>
  <c r="L240" i="13"/>
  <c r="Y170" i="13"/>
  <c r="AB156" i="13"/>
  <c r="V184" i="13"/>
  <c r="I254" i="13"/>
  <c r="AG134" i="13"/>
  <c r="AG135" i="13" s="1"/>
  <c r="S199" i="13"/>
  <c r="J247" i="13"/>
  <c r="J255" i="13" s="1"/>
  <c r="AC149" i="13"/>
  <c r="AC157" i="13" s="1"/>
  <c r="W177" i="13"/>
  <c r="W184" i="13" s="1"/>
  <c r="N232" i="13"/>
  <c r="O231" i="13"/>
  <c r="Y175" i="13"/>
  <c r="X176" i="13"/>
  <c r="AA162" i="13"/>
  <c r="AB161" i="13"/>
  <c r="AE142" i="13"/>
  <c r="F268" i="13"/>
  <c r="M233" i="13"/>
  <c r="M241" i="13" s="1"/>
  <c r="F269" i="13"/>
  <c r="S204" i="13"/>
  <c r="T203" i="13"/>
  <c r="H260" i="13"/>
  <c r="I259" i="13"/>
  <c r="Z163" i="13"/>
  <c r="Z171" i="13" s="1"/>
  <c r="G273" i="13"/>
  <c r="F274" i="13"/>
  <c r="V189" i="13"/>
  <c r="U190" i="13"/>
  <c r="K246" i="13"/>
  <c r="L245" i="13"/>
  <c r="R205" i="13"/>
  <c r="R213" i="13" s="1"/>
  <c r="G261" i="13"/>
  <c r="G269" i="13" s="1"/>
  <c r="T191" i="13"/>
  <c r="T198" i="13" s="1"/>
  <c r="E275" i="13"/>
  <c r="E283" i="13" s="1"/>
  <c r="D282" i="13"/>
  <c r="C299" i="13"/>
  <c r="C303" i="13"/>
  <c r="C310" i="13" s="1"/>
  <c r="C300" i="13"/>
  <c r="D299" i="13"/>
  <c r="AF135" i="13"/>
  <c r="AF143" i="13" s="1"/>
  <c r="Q212" i="13"/>
  <c r="AE147" i="13"/>
  <c r="AD148" i="13"/>
  <c r="D283" i="13"/>
  <c r="D288" i="13" l="1"/>
  <c r="O227" i="13"/>
  <c r="P218" i="13"/>
  <c r="P219" i="13" s="1"/>
  <c r="P227" i="13" s="1"/>
  <c r="Q217" i="13"/>
  <c r="R212" i="13"/>
  <c r="T199" i="13"/>
  <c r="Z170" i="13"/>
  <c r="AI136" i="13"/>
  <c r="AI134" i="13"/>
  <c r="AG143" i="13"/>
  <c r="AI143" i="13" s="1"/>
  <c r="C301" i="13"/>
  <c r="D301" i="13" s="1"/>
  <c r="D302" i="13" s="1"/>
  <c r="AF142" i="13"/>
  <c r="G268" i="13"/>
  <c r="W185" i="13"/>
  <c r="AG142" i="13"/>
  <c r="K247" i="13"/>
  <c r="K255" i="13" s="1"/>
  <c r="I260" i="13"/>
  <c r="J259" i="13"/>
  <c r="X177" i="13"/>
  <c r="X185" i="13" s="1"/>
  <c r="AC156" i="13"/>
  <c r="F275" i="13"/>
  <c r="F283" i="13" s="1"/>
  <c r="S205" i="13"/>
  <c r="S213" i="13" s="1"/>
  <c r="AB162" i="13"/>
  <c r="AC161" i="13"/>
  <c r="Y176" i="13"/>
  <c r="Z175" i="13"/>
  <c r="H273" i="13"/>
  <c r="G274" i="13"/>
  <c r="AA163" i="13"/>
  <c r="AA171" i="13" s="1"/>
  <c r="P231" i="13"/>
  <c r="O232" i="13"/>
  <c r="U191" i="13"/>
  <c r="U198" i="13" s="1"/>
  <c r="H261" i="13"/>
  <c r="H268" i="13" s="1"/>
  <c r="AD149" i="13"/>
  <c r="AD157" i="13" s="1"/>
  <c r="D289" i="13"/>
  <c r="D296" i="13" s="1"/>
  <c r="N233" i="13"/>
  <c r="N241" i="13" s="1"/>
  <c r="J254" i="13"/>
  <c r="E282" i="13"/>
  <c r="F287" i="13"/>
  <c r="E288" i="13"/>
  <c r="M240" i="13"/>
  <c r="V190" i="13"/>
  <c r="W189" i="13"/>
  <c r="T204" i="13"/>
  <c r="U203" i="13"/>
  <c r="AF147" i="13"/>
  <c r="AE148" i="13"/>
  <c r="C311" i="13"/>
  <c r="M245" i="13"/>
  <c r="L246" i="13"/>
  <c r="P226" i="13" l="1"/>
  <c r="E301" i="13"/>
  <c r="AI142" i="13"/>
  <c r="AI138" i="13"/>
  <c r="AJ137" i="13" s="1"/>
  <c r="Q218" i="13"/>
  <c r="Q219" i="13" s="1"/>
  <c r="Q227" i="13" s="1"/>
  <c r="R217" i="13"/>
  <c r="AI140" i="13"/>
  <c r="AD156" i="13"/>
  <c r="D297" i="13"/>
  <c r="T205" i="13"/>
  <c r="T212" i="13" s="1"/>
  <c r="G287" i="13"/>
  <c r="F288" i="13"/>
  <c r="O233" i="13"/>
  <c r="O240" i="13" s="1"/>
  <c r="Y177" i="13"/>
  <c r="Y185" i="13" s="1"/>
  <c r="I261" i="13"/>
  <c r="I268" i="13" s="1"/>
  <c r="W190" i="13"/>
  <c r="X189" i="13"/>
  <c r="P232" i="13"/>
  <c r="Q231" i="13"/>
  <c r="AB163" i="13"/>
  <c r="AB170" i="13" s="1"/>
  <c r="K254" i="13"/>
  <c r="D303" i="13"/>
  <c r="H269" i="13"/>
  <c r="AA170" i="13"/>
  <c r="V191" i="13"/>
  <c r="V199" i="13" s="1"/>
  <c r="N245" i="13"/>
  <c r="M246" i="13"/>
  <c r="F301" i="13"/>
  <c r="E302" i="13"/>
  <c r="S212" i="13"/>
  <c r="X184" i="13"/>
  <c r="U199" i="13"/>
  <c r="G275" i="13"/>
  <c r="G282" i="13" s="1"/>
  <c r="L247" i="13"/>
  <c r="L254" i="13" s="1"/>
  <c r="AE149" i="13"/>
  <c r="AE157" i="13" s="1"/>
  <c r="AG147" i="13"/>
  <c r="AF148" i="13"/>
  <c r="I273" i="13"/>
  <c r="H274" i="13"/>
  <c r="AC162" i="13"/>
  <c r="AD161" i="13"/>
  <c r="N240" i="13"/>
  <c r="U204" i="13"/>
  <c r="V203" i="13"/>
  <c r="E289" i="13"/>
  <c r="E297" i="13" s="1"/>
  <c r="Z176" i="13"/>
  <c r="AA175" i="13"/>
  <c r="F282" i="13"/>
  <c r="J260" i="13"/>
  <c r="K259" i="13"/>
  <c r="Q226" i="13" l="1"/>
  <c r="AG148" i="13"/>
  <c r="AI150" i="13" s="1"/>
  <c r="S217" i="13"/>
  <c r="R218" i="13"/>
  <c r="R219" i="13" s="1"/>
  <c r="R226" i="13" s="1"/>
  <c r="E296" i="13"/>
  <c r="T213" i="13"/>
  <c r="V198" i="13"/>
  <c r="G283" i="13"/>
  <c r="AB171" i="13"/>
  <c r="AE156" i="13"/>
  <c r="W191" i="13"/>
  <c r="W198" i="13" s="1"/>
  <c r="O241" i="13"/>
  <c r="AC163" i="13"/>
  <c r="AC171" i="13" s="1"/>
  <c r="N246" i="13"/>
  <c r="O245" i="13"/>
  <c r="I269" i="13"/>
  <c r="F289" i="13"/>
  <c r="F296" i="13" s="1"/>
  <c r="J273" i="13"/>
  <c r="I274" i="13"/>
  <c r="L255" i="13"/>
  <c r="E303" i="13"/>
  <c r="E311" i="13" s="1"/>
  <c r="D310" i="13"/>
  <c r="H287" i="13"/>
  <c r="G288" i="13"/>
  <c r="AA176" i="13"/>
  <c r="AB175" i="13"/>
  <c r="AE161" i="13"/>
  <c r="AD162" i="13"/>
  <c r="M247" i="13"/>
  <c r="M254" i="13" s="1"/>
  <c r="H275" i="13"/>
  <c r="H282" i="13" s="1"/>
  <c r="AF149" i="13"/>
  <c r="AF157" i="13" s="1"/>
  <c r="G301" i="13"/>
  <c r="F302" i="13"/>
  <c r="D311" i="13"/>
  <c r="Q232" i="13"/>
  <c r="R231" i="13"/>
  <c r="Z177" i="13"/>
  <c r="Z185" i="13" s="1"/>
  <c r="L259" i="13"/>
  <c r="K260" i="13"/>
  <c r="V204" i="13"/>
  <c r="W203" i="13"/>
  <c r="AG149" i="13"/>
  <c r="P233" i="13"/>
  <c r="P241" i="13" s="1"/>
  <c r="Y184" i="13"/>
  <c r="J261" i="13"/>
  <c r="J269" i="13" s="1"/>
  <c r="U205" i="13"/>
  <c r="U213" i="13" s="1"/>
  <c r="X190" i="13"/>
  <c r="Y189" i="13"/>
  <c r="AI148" i="13" l="1"/>
  <c r="R227" i="13"/>
  <c r="S218" i="13"/>
  <c r="S219" i="13" s="1"/>
  <c r="S227" i="13" s="1"/>
  <c r="T217" i="13"/>
  <c r="Z184" i="13"/>
  <c r="M255" i="13"/>
  <c r="P240" i="13"/>
  <c r="J268" i="13"/>
  <c r="U212" i="13"/>
  <c r="H283" i="13"/>
  <c r="V205" i="13"/>
  <c r="V212" i="13" s="1"/>
  <c r="G289" i="13"/>
  <c r="G297" i="13" s="1"/>
  <c r="J274" i="13"/>
  <c r="K273" i="13"/>
  <c r="N247" i="13"/>
  <c r="N255" i="13" s="1"/>
  <c r="F303" i="13"/>
  <c r="H288" i="13"/>
  <c r="I287" i="13"/>
  <c r="K261" i="13"/>
  <c r="K269" i="13" s="1"/>
  <c r="Z189" i="13"/>
  <c r="Y190" i="13"/>
  <c r="M259" i="13"/>
  <c r="L260" i="13"/>
  <c r="H301" i="13"/>
  <c r="G302" i="13"/>
  <c r="AC170" i="13"/>
  <c r="AF156" i="13"/>
  <c r="AD163" i="13"/>
  <c r="AD170" i="13" s="1"/>
  <c r="E310" i="13"/>
  <c r="F297" i="13"/>
  <c r="X191" i="13"/>
  <c r="X199" i="13" s="1"/>
  <c r="AI154" i="13"/>
  <c r="AI152" i="13"/>
  <c r="AJ151" i="13" s="1"/>
  <c r="AG156" i="13"/>
  <c r="AG157" i="13"/>
  <c r="AI157" i="13" s="1"/>
  <c r="AF161" i="13"/>
  <c r="AE162" i="13"/>
  <c r="W199" i="13"/>
  <c r="R232" i="13"/>
  <c r="S231" i="13"/>
  <c r="AC175" i="13"/>
  <c r="AB176" i="13"/>
  <c r="X203" i="13"/>
  <c r="W204" i="13"/>
  <c r="Q233" i="13"/>
  <c r="Q241" i="13" s="1"/>
  <c r="AA177" i="13"/>
  <c r="AA185" i="13" s="1"/>
  <c r="I275" i="13"/>
  <c r="I283" i="13" s="1"/>
  <c r="O246" i="13"/>
  <c r="P245" i="13"/>
  <c r="AI156" i="13" l="1"/>
  <c r="S226" i="13"/>
  <c r="T218" i="13"/>
  <c r="T219" i="13" s="1"/>
  <c r="T226" i="13" s="1"/>
  <c r="U217" i="13"/>
  <c r="Q240" i="13"/>
  <c r="V213" i="13"/>
  <c r="N254" i="13"/>
  <c r="X198" i="13"/>
  <c r="AA184" i="13"/>
  <c r="AD175" i="13"/>
  <c r="AC176" i="13"/>
  <c r="N259" i="13"/>
  <c r="M260" i="13"/>
  <c r="J275" i="13"/>
  <c r="J283" i="13" s="1"/>
  <c r="Y191" i="13"/>
  <c r="Y198" i="13" s="1"/>
  <c r="Q245" i="13"/>
  <c r="P246" i="13"/>
  <c r="R233" i="13"/>
  <c r="R240" i="13" s="1"/>
  <c r="AA189" i="13"/>
  <c r="Z190" i="13"/>
  <c r="F310" i="13"/>
  <c r="G296" i="13"/>
  <c r="F311" i="13"/>
  <c r="K268" i="13"/>
  <c r="I282" i="13"/>
  <c r="W205" i="13"/>
  <c r="W213" i="13" s="1"/>
  <c r="AE163" i="13"/>
  <c r="AE170" i="13" s="1"/>
  <c r="AD171" i="13"/>
  <c r="G303" i="13"/>
  <c r="G311" i="13" s="1"/>
  <c r="T231" i="13"/>
  <c r="S232" i="13"/>
  <c r="O247" i="13"/>
  <c r="O255" i="13" s="1"/>
  <c r="X204" i="13"/>
  <c r="Y203" i="13"/>
  <c r="AG161" i="13"/>
  <c r="AF162" i="13"/>
  <c r="H302" i="13"/>
  <c r="I301" i="13"/>
  <c r="J287" i="13"/>
  <c r="I288" i="13"/>
  <c r="AB177" i="13"/>
  <c r="AB185" i="13" s="1"/>
  <c r="L261" i="13"/>
  <c r="L269" i="13" s="1"/>
  <c r="H289" i="13"/>
  <c r="H297" i="13" s="1"/>
  <c r="L273" i="13"/>
  <c r="K274" i="13"/>
  <c r="AG162" i="13" l="1"/>
  <c r="T227" i="13"/>
  <c r="V217" i="13"/>
  <c r="U218" i="13"/>
  <c r="U219" i="13" s="1"/>
  <c r="U226" i="13" s="1"/>
  <c r="AB184" i="13"/>
  <c r="AE171" i="13"/>
  <c r="AF163" i="13"/>
  <c r="AF170" i="13" s="1"/>
  <c r="U231" i="13"/>
  <c r="T232" i="13"/>
  <c r="Z191" i="13"/>
  <c r="Z199" i="13" s="1"/>
  <c r="R245" i="13"/>
  <c r="Q246" i="13"/>
  <c r="H303" i="13"/>
  <c r="H311" i="13" s="1"/>
  <c r="AB189" i="13"/>
  <c r="AA190" i="13"/>
  <c r="J282" i="13"/>
  <c r="AG163" i="13"/>
  <c r="AI162" i="13" s="1"/>
  <c r="AI164" i="13"/>
  <c r="W212" i="13"/>
  <c r="M273" i="13"/>
  <c r="L274" i="13"/>
  <c r="Z203" i="13"/>
  <c r="Y204" i="13"/>
  <c r="G310" i="13"/>
  <c r="Y199" i="13"/>
  <c r="S233" i="13"/>
  <c r="S240" i="13" s="1"/>
  <c r="X205" i="13"/>
  <c r="X212" i="13" s="1"/>
  <c r="M261" i="13"/>
  <c r="M268" i="13" s="1"/>
  <c r="K275" i="13"/>
  <c r="K283" i="13" s="1"/>
  <c r="R241" i="13"/>
  <c r="O259" i="13"/>
  <c r="N260" i="13"/>
  <c r="H296" i="13"/>
  <c r="O254" i="13"/>
  <c r="L268" i="13"/>
  <c r="I289" i="13"/>
  <c r="I297" i="13" s="1"/>
  <c r="J288" i="13"/>
  <c r="K287" i="13"/>
  <c r="I302" i="13"/>
  <c r="J301" i="13"/>
  <c r="AC177" i="13"/>
  <c r="AC185" i="13" s="1"/>
  <c r="P247" i="13"/>
  <c r="P255" i="13" s="1"/>
  <c r="AD176" i="13"/>
  <c r="AE175" i="13"/>
  <c r="U227" i="13" l="1"/>
  <c r="V218" i="13"/>
  <c r="V219" i="13" s="1"/>
  <c r="V226" i="13" s="1"/>
  <c r="W217" i="13"/>
  <c r="M269" i="13"/>
  <c r="S241" i="13"/>
  <c r="N261" i="13"/>
  <c r="N268" i="13" s="1"/>
  <c r="L275" i="13"/>
  <c r="L283" i="13" s="1"/>
  <c r="AA191" i="13"/>
  <c r="AA198" i="13" s="1"/>
  <c r="Z198" i="13"/>
  <c r="M274" i="13"/>
  <c r="N273" i="13"/>
  <c r="AC189" i="13"/>
  <c r="AB190" i="13"/>
  <c r="J289" i="13"/>
  <c r="J297" i="13" s="1"/>
  <c r="P254" i="13"/>
  <c r="AC184" i="13"/>
  <c r="X213" i="13"/>
  <c r="AI166" i="13"/>
  <c r="AJ165" i="13" s="1"/>
  <c r="AI168" i="13"/>
  <c r="T233" i="13"/>
  <c r="T241" i="13" s="1"/>
  <c r="I296" i="13"/>
  <c r="K282" i="13"/>
  <c r="AG171" i="13"/>
  <c r="H310" i="13"/>
  <c r="U232" i="13"/>
  <c r="V231" i="13"/>
  <c r="J302" i="13"/>
  <c r="K301" i="13"/>
  <c r="Y205" i="13"/>
  <c r="Y213" i="13" s="1"/>
  <c r="AG170" i="13"/>
  <c r="AI170" i="13" s="1"/>
  <c r="Q247" i="13"/>
  <c r="Q254" i="13" s="1"/>
  <c r="AF171" i="13"/>
  <c r="K288" i="13"/>
  <c r="L287" i="13"/>
  <c r="O260" i="13"/>
  <c r="P259" i="13"/>
  <c r="AF175" i="13"/>
  <c r="AE176" i="13"/>
  <c r="AD177" i="13"/>
  <c r="AD185" i="13" s="1"/>
  <c r="I303" i="13"/>
  <c r="I311" i="13" s="1"/>
  <c r="Z204" i="13"/>
  <c r="AA203" i="13"/>
  <c r="R246" i="13"/>
  <c r="S245" i="13"/>
  <c r="V227" i="13" l="1"/>
  <c r="AI171" i="13"/>
  <c r="X217" i="13"/>
  <c r="W218" i="13"/>
  <c r="W219" i="13" s="1"/>
  <c r="W226" i="13" s="1"/>
  <c r="N269" i="13"/>
  <c r="Q255" i="13"/>
  <c r="J296" i="13"/>
  <c r="T240" i="13"/>
  <c r="AE177" i="13"/>
  <c r="AE185" i="13" s="1"/>
  <c r="AA199" i="13"/>
  <c r="AF176" i="13"/>
  <c r="AG175" i="13"/>
  <c r="AB191" i="13"/>
  <c r="AB198" i="13" s="1"/>
  <c r="AD189" i="13"/>
  <c r="AC190" i="13"/>
  <c r="L282" i="13"/>
  <c r="Z205" i="13"/>
  <c r="Z213" i="13" s="1"/>
  <c r="I310" i="13"/>
  <c r="O261" i="13"/>
  <c r="O269" i="13" s="1"/>
  <c r="Y212" i="13"/>
  <c r="W231" i="13"/>
  <c r="V232" i="13"/>
  <c r="N274" i="13"/>
  <c r="O273" i="13"/>
  <c r="M287" i="13"/>
  <c r="L288" i="13"/>
  <c r="AD184" i="13"/>
  <c r="K289" i="13"/>
  <c r="K297" i="13" s="1"/>
  <c r="U233" i="13"/>
  <c r="U240" i="13" s="1"/>
  <c r="M275" i="13"/>
  <c r="M283" i="13" s="1"/>
  <c r="AA204" i="13"/>
  <c r="AB203" i="13"/>
  <c r="S246" i="13"/>
  <c r="T245" i="13"/>
  <c r="L301" i="13"/>
  <c r="K302" i="13"/>
  <c r="P260" i="13"/>
  <c r="Q259" i="13"/>
  <c r="R247" i="13"/>
  <c r="R255" i="13" s="1"/>
  <c r="J303" i="13"/>
  <c r="J311" i="13" s="1"/>
  <c r="AG176" i="13" l="1"/>
  <c r="W227" i="13"/>
  <c r="Y217" i="13"/>
  <c r="X218" i="13"/>
  <c r="X219" i="13" s="1"/>
  <c r="X227" i="13" s="1"/>
  <c r="U241" i="13"/>
  <c r="V233" i="13"/>
  <c r="V240" i="13" s="1"/>
  <c r="Z212" i="13"/>
  <c r="AG177" i="13"/>
  <c r="AI176" i="13" s="1"/>
  <c r="AI178" i="13"/>
  <c r="M282" i="13"/>
  <c r="K296" i="13"/>
  <c r="X231" i="13"/>
  <c r="W232" i="13"/>
  <c r="AF177" i="13"/>
  <c r="AF185" i="13" s="1"/>
  <c r="AA205" i="13"/>
  <c r="AA213" i="13" s="1"/>
  <c r="J310" i="13"/>
  <c r="AC191" i="13"/>
  <c r="AC198" i="13" s="1"/>
  <c r="N275" i="13"/>
  <c r="N282" i="13" s="1"/>
  <c r="M301" i="13"/>
  <c r="L302" i="13"/>
  <c r="R254" i="13"/>
  <c r="L289" i="13"/>
  <c r="L297" i="13" s="1"/>
  <c r="O268" i="13"/>
  <c r="AE189" i="13"/>
  <c r="AD190" i="13"/>
  <c r="R259" i="13"/>
  <c r="Q260" i="13"/>
  <c r="S247" i="13"/>
  <c r="S255" i="13" s="1"/>
  <c r="N287" i="13"/>
  <c r="M288" i="13"/>
  <c r="AB199" i="13"/>
  <c r="AE184" i="13"/>
  <c r="K303" i="13"/>
  <c r="K311" i="13" s="1"/>
  <c r="U245" i="13"/>
  <c r="T246" i="13"/>
  <c r="P261" i="13"/>
  <c r="P268" i="13" s="1"/>
  <c r="AB204" i="13"/>
  <c r="AC203" i="13"/>
  <c r="P273" i="13"/>
  <c r="O274" i="13"/>
  <c r="X226" i="13" l="1"/>
  <c r="Y218" i="13"/>
  <c r="Z217" i="13"/>
  <c r="V241" i="13"/>
  <c r="K310" i="13"/>
  <c r="AF184" i="13"/>
  <c r="P269" i="13"/>
  <c r="Q261" i="13"/>
  <c r="Q269" i="13" s="1"/>
  <c r="R260" i="13"/>
  <c r="S259" i="13"/>
  <c r="AC199" i="13"/>
  <c r="AG184" i="13"/>
  <c r="AG185" i="13"/>
  <c r="AI185" i="13" s="1"/>
  <c r="O275" i="13"/>
  <c r="O283" i="13" s="1"/>
  <c r="AE190" i="13"/>
  <c r="AF189" i="13"/>
  <c r="W233" i="13"/>
  <c r="W241" i="13" s="1"/>
  <c r="T247" i="13"/>
  <c r="T255" i="13" s="1"/>
  <c r="L303" i="13"/>
  <c r="L311" i="13" s="1"/>
  <c r="X232" i="13"/>
  <c r="Y231" i="13"/>
  <c r="V245" i="13"/>
  <c r="U246" i="13"/>
  <c r="N301" i="13"/>
  <c r="M302" i="13"/>
  <c r="M289" i="13"/>
  <c r="M296" i="13" s="1"/>
  <c r="O287" i="13"/>
  <c r="N288" i="13"/>
  <c r="AD203" i="13"/>
  <c r="AC204" i="13"/>
  <c r="S254" i="13"/>
  <c r="L296" i="13"/>
  <c r="N283" i="13"/>
  <c r="AA212" i="13"/>
  <c r="AD191" i="13"/>
  <c r="AD199" i="13" s="1"/>
  <c r="P274" i="13"/>
  <c r="Q273" i="13"/>
  <c r="AB205" i="13"/>
  <c r="AB213" i="13" s="1"/>
  <c r="AI182" i="13"/>
  <c r="AI180" i="13"/>
  <c r="AJ179" i="13" s="1"/>
  <c r="AI184" i="13" l="1"/>
  <c r="AA217" i="13"/>
  <c r="Z218" i="13"/>
  <c r="Z219" i="13" s="1"/>
  <c r="Z227" i="13" s="1"/>
  <c r="Y219" i="13"/>
  <c r="Y226" i="13" s="1"/>
  <c r="AD198" i="13"/>
  <c r="O282" i="13"/>
  <c r="Y232" i="13"/>
  <c r="Z231" i="13"/>
  <c r="X233" i="13"/>
  <c r="X241" i="13" s="1"/>
  <c r="W240" i="13"/>
  <c r="P275" i="13"/>
  <c r="P282" i="13" s="1"/>
  <c r="O301" i="13"/>
  <c r="N302" i="13"/>
  <c r="N289" i="13"/>
  <c r="N297" i="13" s="1"/>
  <c r="P287" i="13"/>
  <c r="O288" i="13"/>
  <c r="L310" i="13"/>
  <c r="AF190" i="13"/>
  <c r="AG189" i="13"/>
  <c r="T259" i="13"/>
  <c r="S260" i="13"/>
  <c r="M297" i="13"/>
  <c r="Z226" i="13"/>
  <c r="AE191" i="13"/>
  <c r="AE198" i="13" s="1"/>
  <c r="R261" i="13"/>
  <c r="R269" i="13" s="1"/>
  <c r="Q268" i="13"/>
  <c r="AC205" i="13"/>
  <c r="AC212" i="13" s="1"/>
  <c r="AD204" i="13"/>
  <c r="AE203" i="13"/>
  <c r="AB212" i="13"/>
  <c r="T254" i="13"/>
  <c r="U247" i="13"/>
  <c r="U255" i="13" s="1"/>
  <c r="R273" i="13"/>
  <c r="Q274" i="13"/>
  <c r="M303" i="13"/>
  <c r="M310" i="13" s="1"/>
  <c r="V246" i="13"/>
  <c r="W245" i="13"/>
  <c r="Y227" i="13" l="1"/>
  <c r="AA218" i="13"/>
  <c r="AA219" i="13" s="1"/>
  <c r="AA227" i="13" s="1"/>
  <c r="AB217" i="13"/>
  <c r="AC213" i="13"/>
  <c r="AE199" i="13"/>
  <c r="M311" i="13"/>
  <c r="N296" i="13"/>
  <c r="U254" i="13"/>
  <c r="X240" i="13"/>
  <c r="AG190" i="13"/>
  <c r="AG191" i="13" s="1"/>
  <c r="S261" i="13"/>
  <c r="S269" i="13" s="1"/>
  <c r="P283" i="13"/>
  <c r="AF203" i="13"/>
  <c r="AE204" i="13"/>
  <c r="AF191" i="13"/>
  <c r="AF198" i="13" s="1"/>
  <c r="R268" i="13"/>
  <c r="Q275" i="13"/>
  <c r="Q282" i="13" s="1"/>
  <c r="S273" i="13"/>
  <c r="R274" i="13"/>
  <c r="V247" i="13"/>
  <c r="V255" i="13" s="1"/>
  <c r="O289" i="13"/>
  <c r="O297" i="13" s="1"/>
  <c r="N303" i="13"/>
  <c r="N311" i="13" s="1"/>
  <c r="AD205" i="13"/>
  <c r="AD212" i="13" s="1"/>
  <c r="W246" i="13"/>
  <c r="X245" i="13"/>
  <c r="P288" i="13"/>
  <c r="Q287" i="13"/>
  <c r="P301" i="13"/>
  <c r="O302" i="13"/>
  <c r="Z232" i="13"/>
  <c r="AA231" i="13"/>
  <c r="T260" i="13"/>
  <c r="U259" i="13"/>
  <c r="Y233" i="13"/>
  <c r="Y240" i="13" s="1"/>
  <c r="AI190" i="13" l="1"/>
  <c r="AA226" i="13"/>
  <c r="AB218" i="13"/>
  <c r="AB219" i="13" s="1"/>
  <c r="AB227" i="13" s="1"/>
  <c r="AC217" i="13"/>
  <c r="V254" i="13"/>
  <c r="AI192" i="13"/>
  <c r="Y241" i="13"/>
  <c r="AF199" i="13"/>
  <c r="V259" i="13"/>
  <c r="U260" i="13"/>
  <c r="N310" i="13"/>
  <c r="R275" i="13"/>
  <c r="R283" i="13" s="1"/>
  <c r="AG198" i="13"/>
  <c r="AI198" i="13" s="1"/>
  <c r="AE205" i="13"/>
  <c r="AE213" i="13" s="1"/>
  <c r="AG199" i="13"/>
  <c r="T273" i="13"/>
  <c r="S274" i="13"/>
  <c r="O296" i="13"/>
  <c r="AG203" i="13"/>
  <c r="AF204" i="13"/>
  <c r="X246" i="13"/>
  <c r="Y245" i="13"/>
  <c r="AD213" i="13"/>
  <c r="Q283" i="13"/>
  <c r="W247" i="13"/>
  <c r="W255" i="13" s="1"/>
  <c r="AB231" i="13"/>
  <c r="AA232" i="13"/>
  <c r="Z233" i="13"/>
  <c r="Z240" i="13" s="1"/>
  <c r="O303" i="13"/>
  <c r="O311" i="13" s="1"/>
  <c r="S268" i="13"/>
  <c r="P289" i="13"/>
  <c r="P297" i="13" s="1"/>
  <c r="T261" i="13"/>
  <c r="T269" i="13" s="1"/>
  <c r="P302" i="13"/>
  <c r="Q301" i="13"/>
  <c r="R287" i="13"/>
  <c r="Q288" i="13"/>
  <c r="AB226" i="13" l="1"/>
  <c r="AI199" i="13"/>
  <c r="AI194" i="13"/>
  <c r="AD217" i="13"/>
  <c r="AC218" i="13"/>
  <c r="AC219" i="13" s="1"/>
  <c r="AC227" i="13" s="1"/>
  <c r="AI196" i="13"/>
  <c r="AE212" i="13"/>
  <c r="AG204" i="13"/>
  <c r="AI206" i="13" s="1"/>
  <c r="R282" i="13"/>
  <c r="U261" i="13"/>
  <c r="U269" i="13" s="1"/>
  <c r="P303" i="13"/>
  <c r="P311" i="13" s="1"/>
  <c r="Z241" i="13"/>
  <c r="T268" i="13"/>
  <c r="AA233" i="13"/>
  <c r="AA241" i="13" s="1"/>
  <c r="X247" i="13"/>
  <c r="X255" i="13" s="1"/>
  <c r="W259" i="13"/>
  <c r="V260" i="13"/>
  <c r="AB232" i="13"/>
  <c r="AC231" i="13"/>
  <c r="AF205" i="13"/>
  <c r="AF212" i="13" s="1"/>
  <c r="Z245" i="13"/>
  <c r="Y246" i="13"/>
  <c r="Q289" i="13"/>
  <c r="Q296" i="13" s="1"/>
  <c r="P296" i="13"/>
  <c r="O310" i="13"/>
  <c r="W254" i="13"/>
  <c r="S287" i="13"/>
  <c r="R288" i="13"/>
  <c r="S275" i="13"/>
  <c r="S283" i="13" s="1"/>
  <c r="Q302" i="13"/>
  <c r="R301" i="13"/>
  <c r="U273" i="13"/>
  <c r="T274" i="13"/>
  <c r="AJ193" i="13" l="1"/>
  <c r="AC226" i="13"/>
  <c r="AE217" i="13"/>
  <c r="AD218" i="13"/>
  <c r="AD219" i="13" s="1"/>
  <c r="AD227" i="13" s="1"/>
  <c r="AG205" i="13"/>
  <c r="AI204" i="13" s="1"/>
  <c r="V261" i="13"/>
  <c r="V268" i="13" s="1"/>
  <c r="T275" i="13"/>
  <c r="T283" i="13" s="1"/>
  <c r="W260" i="13"/>
  <c r="X259" i="13"/>
  <c r="X254" i="13"/>
  <c r="P310" i="13"/>
  <c r="R289" i="13"/>
  <c r="R297" i="13" s="1"/>
  <c r="Q297" i="13"/>
  <c r="AF213" i="13"/>
  <c r="U274" i="13"/>
  <c r="V273" i="13"/>
  <c r="Y247" i="13"/>
  <c r="Y255" i="13" s="1"/>
  <c r="Q303" i="13"/>
  <c r="Q310" i="13" s="1"/>
  <c r="S288" i="13"/>
  <c r="T287" i="13"/>
  <c r="S282" i="13"/>
  <c r="Z246" i="13"/>
  <c r="AA245" i="13"/>
  <c r="AC232" i="13"/>
  <c r="AD231" i="13"/>
  <c r="AA240" i="13"/>
  <c r="U268" i="13"/>
  <c r="R302" i="13"/>
  <c r="S301" i="13"/>
  <c r="AI210" i="13"/>
  <c r="AI208" i="13"/>
  <c r="AB233" i="13"/>
  <c r="AB240" i="13" s="1"/>
  <c r="AD226" i="13" l="1"/>
  <c r="AG212" i="13"/>
  <c r="AI212" i="13" s="1"/>
  <c r="AJ207" i="13"/>
  <c r="AG213" i="13"/>
  <c r="AI213" i="13" s="1"/>
  <c r="AF217" i="13"/>
  <c r="AE218" i="13"/>
  <c r="AE219" i="13" s="1"/>
  <c r="AE226" i="13" s="1"/>
  <c r="T282" i="13"/>
  <c r="Q311" i="13"/>
  <c r="Y254" i="13"/>
  <c r="Y259" i="13"/>
  <c r="X260" i="13"/>
  <c r="W261" i="13"/>
  <c r="W269" i="13" s="1"/>
  <c r="R296" i="13"/>
  <c r="AB241" i="13"/>
  <c r="AA246" i="13"/>
  <c r="AB245" i="13"/>
  <c r="Z247" i="13"/>
  <c r="Z254" i="13" s="1"/>
  <c r="S289" i="13"/>
  <c r="S296" i="13" s="1"/>
  <c r="V274" i="13"/>
  <c r="W273" i="13"/>
  <c r="AE231" i="13"/>
  <c r="AD232" i="13"/>
  <c r="AC233" i="13"/>
  <c r="AC241" i="13" s="1"/>
  <c r="U287" i="13"/>
  <c r="T288" i="13"/>
  <c r="T301" i="13"/>
  <c r="S302" i="13"/>
  <c r="U275" i="13"/>
  <c r="U282" i="13" s="1"/>
  <c r="V269" i="13"/>
  <c r="R303" i="13"/>
  <c r="R311" i="13" s="1"/>
  <c r="AE227" i="13" l="1"/>
  <c r="AG217" i="13"/>
  <c r="AF218" i="13"/>
  <c r="AF219" i="13" s="1"/>
  <c r="AF227" i="13" s="1"/>
  <c r="U283" i="13"/>
  <c r="AD233" i="13"/>
  <c r="AD240" i="13" s="1"/>
  <c r="Z255" i="13"/>
  <c r="W268" i="13"/>
  <c r="S297" i="13"/>
  <c r="AF231" i="13"/>
  <c r="AE232" i="13"/>
  <c r="S303" i="13"/>
  <c r="S311" i="13" s="1"/>
  <c r="U301" i="13"/>
  <c r="T302" i="13"/>
  <c r="X273" i="13"/>
  <c r="W274" i="13"/>
  <c r="AB246" i="13"/>
  <c r="AC245" i="13"/>
  <c r="X261" i="13"/>
  <c r="X269" i="13" s="1"/>
  <c r="V287" i="13"/>
  <c r="U288" i="13"/>
  <c r="AC240" i="13"/>
  <c r="R310" i="13"/>
  <c r="T289" i="13"/>
  <c r="T297" i="13" s="1"/>
  <c r="V275" i="13"/>
  <c r="V282" i="13" s="1"/>
  <c r="AA247" i="13"/>
  <c r="AA255" i="13" s="1"/>
  <c r="Z259" i="13"/>
  <c r="Y260" i="13"/>
  <c r="AG218" i="13" l="1"/>
  <c r="AI220" i="13" s="1"/>
  <c r="AF226" i="13"/>
  <c r="V283" i="13"/>
  <c r="S310" i="13"/>
  <c r="AA259" i="13"/>
  <c r="Z260" i="13"/>
  <c r="X268" i="13"/>
  <c r="AA254" i="13"/>
  <c r="T296" i="13"/>
  <c r="AB247" i="13"/>
  <c r="AB254" i="13" s="1"/>
  <c r="W275" i="13"/>
  <c r="W283" i="13" s="1"/>
  <c r="U289" i="13"/>
  <c r="U296" i="13" s="1"/>
  <c r="Y273" i="13"/>
  <c r="X274" i="13"/>
  <c r="AF232" i="13"/>
  <c r="AG231" i="13"/>
  <c r="AE233" i="13"/>
  <c r="AE240" i="13" s="1"/>
  <c r="W287" i="13"/>
  <c r="V288" i="13"/>
  <c r="T303" i="13"/>
  <c r="T311" i="13" s="1"/>
  <c r="AD241" i="13"/>
  <c r="AD245" i="13"/>
  <c r="AC246" i="13"/>
  <c r="Y261" i="13"/>
  <c r="Y269" i="13" s="1"/>
  <c r="V301" i="13"/>
  <c r="U302" i="13"/>
  <c r="AG232" i="13" l="1"/>
  <c r="AG219" i="13"/>
  <c r="AG227" i="13" s="1"/>
  <c r="AI227" i="13" s="1"/>
  <c r="AI218" i="13"/>
  <c r="AI222" i="13"/>
  <c r="AI224" i="13"/>
  <c r="AB255" i="13"/>
  <c r="W282" i="13"/>
  <c r="V289" i="13"/>
  <c r="V297" i="13" s="1"/>
  <c r="Z273" i="13"/>
  <c r="Y274" i="13"/>
  <c r="AC247" i="13"/>
  <c r="AC254" i="13" s="1"/>
  <c r="Y268" i="13"/>
  <c r="U297" i="13"/>
  <c r="AD246" i="13"/>
  <c r="AE245" i="13"/>
  <c r="AE241" i="13"/>
  <c r="Z261" i="13"/>
  <c r="Z269" i="13" s="1"/>
  <c r="X287" i="13"/>
  <c r="W288" i="13"/>
  <c r="U303" i="13"/>
  <c r="U311" i="13" s="1"/>
  <c r="W301" i="13"/>
  <c r="V302" i="13"/>
  <c r="T310" i="13"/>
  <c r="AF233" i="13"/>
  <c r="AF240" i="13" s="1"/>
  <c r="AB259" i="13"/>
  <c r="AA260" i="13"/>
  <c r="AG233" i="13"/>
  <c r="AI234" i="13"/>
  <c r="X275" i="13"/>
  <c r="X283" i="13" s="1"/>
  <c r="AI232" i="13" l="1"/>
  <c r="AG226" i="13"/>
  <c r="AI226" i="13" s="1"/>
  <c r="AJ221" i="13"/>
  <c r="AF241" i="13"/>
  <c r="V296" i="13"/>
  <c r="Z268" i="13"/>
  <c r="AC255" i="13"/>
  <c r="Y275" i="13"/>
  <c r="Y283" i="13" s="1"/>
  <c r="AB260" i="13"/>
  <c r="AC259" i="13"/>
  <c r="U310" i="13"/>
  <c r="AE246" i="13"/>
  <c r="AF245" i="13"/>
  <c r="Z274" i="13"/>
  <c r="AA273" i="13"/>
  <c r="V303" i="13"/>
  <c r="V311" i="13" s="1"/>
  <c r="X301" i="13"/>
  <c r="W302" i="13"/>
  <c r="X282" i="13"/>
  <c r="AD247" i="13"/>
  <c r="AD254" i="13" s="1"/>
  <c r="AG240" i="13"/>
  <c r="AI240" i="13" s="1"/>
  <c r="AG241" i="13"/>
  <c r="AA261" i="13"/>
  <c r="AA268" i="13" s="1"/>
  <c r="W289" i="13"/>
  <c r="W297" i="13" s="1"/>
  <c r="AI238" i="13"/>
  <c r="AI236" i="13"/>
  <c r="X288" i="13"/>
  <c r="Y287" i="13"/>
  <c r="AJ235" i="13" l="1"/>
  <c r="AI241" i="13"/>
  <c r="AA269" i="13"/>
  <c r="AD255" i="13"/>
  <c r="AD259" i="13"/>
  <c r="AC260" i="13"/>
  <c r="AB261" i="13"/>
  <c r="AB269" i="13" s="1"/>
  <c r="W296" i="13"/>
  <c r="AB273" i="13"/>
  <c r="AA274" i="13"/>
  <c r="Y282" i="13"/>
  <c r="V310" i="13"/>
  <c r="Z275" i="13"/>
  <c r="Z283" i="13" s="1"/>
  <c r="X302" i="13"/>
  <c r="Y301" i="13"/>
  <c r="AF246" i="13"/>
  <c r="AG245" i="13"/>
  <c r="Z287" i="13"/>
  <c r="Y288" i="13"/>
  <c r="X289" i="13"/>
  <c r="X296" i="13" s="1"/>
  <c r="W303" i="13"/>
  <c r="W311" i="13" s="1"/>
  <c r="AE247" i="13"/>
  <c r="AE254" i="13" s="1"/>
  <c r="AG246" i="13" l="1"/>
  <c r="AI248" i="13" s="1"/>
  <c r="AB268" i="13"/>
  <c r="W310" i="13"/>
  <c r="AA275" i="13"/>
  <c r="AA283" i="13" s="1"/>
  <c r="Y302" i="13"/>
  <c r="Z301" i="13"/>
  <c r="AF247" i="13"/>
  <c r="AF254" i="13" s="1"/>
  <c r="X297" i="13"/>
  <c r="Z282" i="13"/>
  <c r="X303" i="13"/>
  <c r="X311" i="13" s="1"/>
  <c r="Y289" i="13"/>
  <c r="Y297" i="13" s="1"/>
  <c r="AE255" i="13"/>
  <c r="Z288" i="13"/>
  <c r="AA287" i="13"/>
  <c r="AC261" i="13"/>
  <c r="AC269" i="13" s="1"/>
  <c r="AB274" i="13"/>
  <c r="AC273" i="13"/>
  <c r="AE259" i="13"/>
  <c r="AD260" i="13"/>
  <c r="AG247" i="13" l="1"/>
  <c r="AI246" i="13" s="1"/>
  <c r="Y296" i="13"/>
  <c r="AC274" i="13"/>
  <c r="AD273" i="13"/>
  <c r="AF255" i="13"/>
  <c r="AB275" i="13"/>
  <c r="AB283" i="13" s="1"/>
  <c r="AD261" i="13"/>
  <c r="AD268" i="13" s="1"/>
  <c r="AE260" i="13"/>
  <c r="AF259" i="13"/>
  <c r="AC268" i="13"/>
  <c r="Z302" i="13"/>
  <c r="AA301" i="13"/>
  <c r="AI252" i="13"/>
  <c r="AI250" i="13"/>
  <c r="X310" i="13"/>
  <c r="Y303" i="13"/>
  <c r="Y310" i="13" s="1"/>
  <c r="Z289" i="13"/>
  <c r="Z297" i="13" s="1"/>
  <c r="AA282" i="13"/>
  <c r="AA288" i="13"/>
  <c r="AB287" i="13"/>
  <c r="AJ249" i="13" l="1"/>
  <c r="AG255" i="13"/>
  <c r="AI255" i="13" s="1"/>
  <c r="AG254" i="13"/>
  <c r="AI254" i="13" s="1"/>
  <c r="AD269" i="13"/>
  <c r="Z296" i="13"/>
  <c r="Z303" i="13"/>
  <c r="Z311" i="13" s="1"/>
  <c r="AB282" i="13"/>
  <c r="Y311" i="13"/>
  <c r="AF260" i="13"/>
  <c r="AG259" i="13"/>
  <c r="AC287" i="13"/>
  <c r="AB288" i="13"/>
  <c r="AA289" i="13"/>
  <c r="AA297" i="13" s="1"/>
  <c r="AE261" i="13"/>
  <c r="AE269" i="13" s="1"/>
  <c r="AD274" i="13"/>
  <c r="AE273" i="13"/>
  <c r="AB301" i="13"/>
  <c r="AA302" i="13"/>
  <c r="AC275" i="13"/>
  <c r="AC283" i="13" s="1"/>
  <c r="AG260" i="13" l="1"/>
  <c r="AG261" i="13" s="1"/>
  <c r="AC282" i="13"/>
  <c r="AD287" i="13"/>
  <c r="AC288" i="13"/>
  <c r="AF261" i="13"/>
  <c r="AF268" i="13" s="1"/>
  <c r="AD275" i="13"/>
  <c r="AD282" i="13" s="1"/>
  <c r="AC301" i="13"/>
  <c r="AB302" i="13"/>
  <c r="Z310" i="13"/>
  <c r="AE268" i="13"/>
  <c r="AA303" i="13"/>
  <c r="AA311" i="13" s="1"/>
  <c r="AA296" i="13"/>
  <c r="AF273" i="13"/>
  <c r="AE274" i="13"/>
  <c r="AB289" i="13"/>
  <c r="AB296" i="13" s="1"/>
  <c r="AD283" i="13" l="1"/>
  <c r="AI262" i="13"/>
  <c r="AI260" i="13"/>
  <c r="AG268" i="13"/>
  <c r="AI268" i="13" s="1"/>
  <c r="AB297" i="13"/>
  <c r="AF269" i="13"/>
  <c r="AE275" i="13"/>
  <c r="AE283" i="13" s="1"/>
  <c r="AG273" i="13"/>
  <c r="AF274" i="13"/>
  <c r="AE287" i="13"/>
  <c r="AD288" i="13"/>
  <c r="AD301" i="13"/>
  <c r="AC302" i="13"/>
  <c r="AC289" i="13"/>
  <c r="AC297" i="13" s="1"/>
  <c r="AA310" i="13"/>
  <c r="AB303" i="13"/>
  <c r="AB311" i="13" s="1"/>
  <c r="AG269" i="13"/>
  <c r="AI264" i="13" l="1"/>
  <c r="AI269" i="13"/>
  <c r="AI266" i="13"/>
  <c r="AG274" i="13"/>
  <c r="AI276" i="13" s="1"/>
  <c r="AJ263" i="13"/>
  <c r="AE301" i="13"/>
  <c r="AD302" i="13"/>
  <c r="AF287" i="13"/>
  <c r="AE288" i="13"/>
  <c r="AD289" i="13"/>
  <c r="AD297" i="13" s="1"/>
  <c r="AC296" i="13"/>
  <c r="AF275" i="13"/>
  <c r="AF283" i="13" s="1"/>
  <c r="AE282" i="13"/>
  <c r="AB310" i="13"/>
  <c r="AC303" i="13"/>
  <c r="AC311" i="13" s="1"/>
  <c r="AG275" i="13" l="1"/>
  <c r="AI274" i="13" s="1"/>
  <c r="AF282" i="13"/>
  <c r="AE289" i="13"/>
  <c r="AE297" i="13" s="1"/>
  <c r="AF288" i="13"/>
  <c r="AG287" i="13"/>
  <c r="AC310" i="13"/>
  <c r="AD296" i="13"/>
  <c r="AD303" i="13"/>
  <c r="AD311" i="13" s="1"/>
  <c r="AI278" i="13"/>
  <c r="AI280" i="13"/>
  <c r="AF301" i="13"/>
  <c r="AE302" i="13"/>
  <c r="AJ277" i="13" l="1"/>
  <c r="AG282" i="13"/>
  <c r="AI282" i="13" s="1"/>
  <c r="AG283" i="13"/>
  <c r="AI283" i="13" s="1"/>
  <c r="AG288" i="13"/>
  <c r="AG289" i="13" s="1"/>
  <c r="AD310" i="13"/>
  <c r="AE296" i="13"/>
  <c r="AF289" i="13"/>
  <c r="AF297" i="13" s="1"/>
  <c r="AE303" i="13"/>
  <c r="AE311" i="13" s="1"/>
  <c r="AF302" i="13"/>
  <c r="AG301" i="13"/>
  <c r="AI288" i="13" l="1"/>
  <c r="AI290" i="13"/>
  <c r="AF296" i="13"/>
  <c r="AG302" i="13"/>
  <c r="AG303" i="13" s="1"/>
  <c r="AI302" i="13" s="1"/>
  <c r="AF303" i="13"/>
  <c r="AF311" i="13" s="1"/>
  <c r="AE310" i="13"/>
  <c r="AG297" i="13"/>
  <c r="AI297" i="13" s="1"/>
  <c r="AG296" i="13"/>
  <c r="AI296" i="13" s="1"/>
  <c r="AI304" i="13" l="1"/>
  <c r="AI294" i="13"/>
  <c r="AI292" i="13"/>
  <c r="AJ291" i="13" s="1"/>
  <c r="AF310" i="13"/>
  <c r="AG310" i="13"/>
  <c r="AG311" i="13"/>
  <c r="AI311" i="13" s="1"/>
  <c r="U12" i="13" l="1"/>
  <c r="Y12" i="13" s="1"/>
  <c r="AI310" i="13"/>
  <c r="AI306" i="13"/>
  <c r="AI308" i="13"/>
  <c r="U13" i="13" l="1"/>
  <c r="Y13" i="13" s="1"/>
  <c r="AG11" i="13" s="1"/>
  <c r="AJ305" i="13"/>
  <c r="AI307" i="12"/>
  <c r="AI305" i="12"/>
  <c r="AI293" i="12"/>
  <c r="AI291" i="12"/>
  <c r="AI279" i="12"/>
  <c r="AI277" i="12"/>
  <c r="AI265" i="12"/>
  <c r="AI263" i="12"/>
  <c r="AI251" i="12"/>
  <c r="AI249" i="12"/>
  <c r="AI237" i="12"/>
  <c r="AI235" i="12"/>
  <c r="AI223" i="12"/>
  <c r="AI221" i="12"/>
  <c r="AI209" i="12"/>
  <c r="AI207" i="12"/>
  <c r="AI195" i="12"/>
  <c r="AI193" i="12"/>
  <c r="AI181" i="12"/>
  <c r="AI179" i="12"/>
  <c r="AI167" i="12"/>
  <c r="AI165" i="12"/>
  <c r="AI153" i="12"/>
  <c r="AI151" i="12"/>
  <c r="AI137" i="12"/>
  <c r="AI125" i="12"/>
  <c r="AI123" i="12"/>
  <c r="AI111" i="12"/>
  <c r="AI109" i="12"/>
  <c r="AI97" i="12"/>
  <c r="AI95" i="12"/>
  <c r="AI83" i="12"/>
  <c r="AI81" i="12"/>
  <c r="AI69" i="12"/>
  <c r="AI67" i="12"/>
  <c r="AI55" i="12"/>
  <c r="AI53" i="12"/>
  <c r="AI41" i="12" l="1"/>
  <c r="AI39" i="12"/>
  <c r="AI27" i="12"/>
  <c r="W13" i="12" s="1"/>
  <c r="AI25" i="12"/>
  <c r="D19" i="12"/>
  <c r="C19" i="12"/>
  <c r="F19" i="12" s="1"/>
  <c r="W12" i="12" l="1"/>
  <c r="C21" i="12"/>
  <c r="C22" i="12" l="1"/>
  <c r="C20" i="12"/>
  <c r="C36" i="12"/>
  <c r="D21" i="12"/>
  <c r="C37" i="12" l="1"/>
  <c r="C44" i="12" s="1"/>
  <c r="C34" i="12"/>
  <c r="D33" i="12"/>
  <c r="C33" i="12"/>
  <c r="E21" i="12"/>
  <c r="D22" i="12"/>
  <c r="C23" i="12"/>
  <c r="C30" i="12" l="1"/>
  <c r="C35" i="12"/>
  <c r="C50" i="12" s="1"/>
  <c r="C31" i="12"/>
  <c r="F21" i="12"/>
  <c r="E22" i="12"/>
  <c r="D23" i="12"/>
  <c r="D30" i="12" s="1"/>
  <c r="C45" i="12"/>
  <c r="D35" i="12" l="1"/>
  <c r="D36" i="12" s="1"/>
  <c r="D31" i="12"/>
  <c r="C51" i="12"/>
  <c r="D47" i="12"/>
  <c r="C48" i="12"/>
  <c r="C47" i="12"/>
  <c r="E23" i="12"/>
  <c r="G21" i="12"/>
  <c r="F22" i="12"/>
  <c r="E30" i="12" l="1"/>
  <c r="C59" i="12"/>
  <c r="E35" i="12"/>
  <c r="F35" i="12" s="1"/>
  <c r="E31" i="12"/>
  <c r="C49" i="12"/>
  <c r="C64" i="12" s="1"/>
  <c r="F23" i="12"/>
  <c r="F31" i="12" s="1"/>
  <c r="D37" i="12"/>
  <c r="D44" i="12" s="1"/>
  <c r="H21" i="12"/>
  <c r="G22" i="12"/>
  <c r="C58" i="12"/>
  <c r="E36" i="12" l="1"/>
  <c r="F36" i="12" s="1"/>
  <c r="D45" i="12"/>
  <c r="F30" i="12"/>
  <c r="D49" i="12"/>
  <c r="D50" i="12" s="1"/>
  <c r="C61" i="12"/>
  <c r="C65" i="12"/>
  <c r="C62" i="12"/>
  <c r="D61" i="12"/>
  <c r="G35" i="12"/>
  <c r="G23" i="12"/>
  <c r="I21" i="12"/>
  <c r="H22" i="12"/>
  <c r="G31" i="12" l="1"/>
  <c r="E37" i="12"/>
  <c r="E44" i="12" s="1"/>
  <c r="C63" i="12"/>
  <c r="E49" i="12"/>
  <c r="E50" i="12" s="1"/>
  <c r="G30" i="12"/>
  <c r="H23" i="12"/>
  <c r="H31" i="12" s="1"/>
  <c r="D51" i="12"/>
  <c r="C72" i="12"/>
  <c r="I22" i="12"/>
  <c r="J21" i="12"/>
  <c r="H35" i="12"/>
  <c r="G36" i="12"/>
  <c r="C73" i="12"/>
  <c r="F37" i="12"/>
  <c r="F44" i="12" s="1"/>
  <c r="C78" i="12"/>
  <c r="D63" i="12"/>
  <c r="E45" i="12" l="1"/>
  <c r="F49" i="12"/>
  <c r="G49" i="12" s="1"/>
  <c r="F45" i="12"/>
  <c r="H30" i="12"/>
  <c r="E51" i="12"/>
  <c r="E59" i="12" s="1"/>
  <c r="H36" i="12"/>
  <c r="I35" i="12"/>
  <c r="E63" i="12"/>
  <c r="D64" i="12"/>
  <c r="J22" i="12"/>
  <c r="K21" i="12"/>
  <c r="I23" i="12"/>
  <c r="C79" i="12"/>
  <c r="C76" i="12"/>
  <c r="D75" i="12"/>
  <c r="C75" i="12"/>
  <c r="D58" i="12"/>
  <c r="G37" i="12"/>
  <c r="G45" i="12" s="1"/>
  <c r="D59" i="12"/>
  <c r="I31" i="12" l="1"/>
  <c r="F50" i="12"/>
  <c r="G50" i="12" s="1"/>
  <c r="G44" i="12"/>
  <c r="C87" i="12"/>
  <c r="I30" i="12"/>
  <c r="C77" i="12"/>
  <c r="D77" i="12" s="1"/>
  <c r="C86" i="12"/>
  <c r="D65" i="12"/>
  <c r="F63" i="12"/>
  <c r="E64" i="12"/>
  <c r="K22" i="12"/>
  <c r="L21" i="12"/>
  <c r="I36" i="12"/>
  <c r="J35" i="12"/>
  <c r="H37" i="12"/>
  <c r="H45" i="12" s="1"/>
  <c r="C92" i="12"/>
  <c r="E58" i="12"/>
  <c r="H49" i="12"/>
  <c r="J23" i="12"/>
  <c r="J31" i="12" s="1"/>
  <c r="F51" i="12" l="1"/>
  <c r="F58" i="12" s="1"/>
  <c r="H44" i="12"/>
  <c r="J30" i="12"/>
  <c r="G51" i="12"/>
  <c r="G59" i="12" s="1"/>
  <c r="G63" i="12"/>
  <c r="F64" i="12"/>
  <c r="E77" i="12"/>
  <c r="D78" i="12"/>
  <c r="I37" i="12"/>
  <c r="I45" i="12" s="1"/>
  <c r="D72" i="12"/>
  <c r="D89" i="12"/>
  <c r="C89" i="12"/>
  <c r="C93" i="12"/>
  <c r="C90" i="12"/>
  <c r="M21" i="12"/>
  <c r="L22" i="12"/>
  <c r="D73" i="12"/>
  <c r="K35" i="12"/>
  <c r="J36" i="12"/>
  <c r="H50" i="12"/>
  <c r="I49" i="12"/>
  <c r="K23" i="12"/>
  <c r="E65" i="12"/>
  <c r="K30" i="12" l="1"/>
  <c r="F59" i="12"/>
  <c r="I44" i="12"/>
  <c r="K31" i="12"/>
  <c r="F65" i="12"/>
  <c r="E73" i="12"/>
  <c r="J37" i="12"/>
  <c r="J44" i="12" s="1"/>
  <c r="C91" i="12"/>
  <c r="C106" i="12" s="1"/>
  <c r="D79" i="12"/>
  <c r="G64" i="12"/>
  <c r="H63" i="12"/>
  <c r="H51" i="12"/>
  <c r="H58" i="12" s="1"/>
  <c r="E72" i="12"/>
  <c r="L35" i="12"/>
  <c r="K36" i="12"/>
  <c r="E78" i="12"/>
  <c r="F77" i="12"/>
  <c r="C100" i="12"/>
  <c r="G58" i="12"/>
  <c r="N21" i="12"/>
  <c r="M22" i="12"/>
  <c r="J49" i="12"/>
  <c r="I50" i="12"/>
  <c r="L23" i="12"/>
  <c r="L30" i="12" s="1"/>
  <c r="C101" i="12"/>
  <c r="F73" i="12" l="1"/>
  <c r="J45" i="12"/>
  <c r="L31" i="12"/>
  <c r="H59" i="12"/>
  <c r="E79" i="12"/>
  <c r="E87" i="12" s="1"/>
  <c r="G65" i="12"/>
  <c r="G72" i="12" s="1"/>
  <c r="I51" i="12"/>
  <c r="I58" i="12" s="1"/>
  <c r="M23" i="12"/>
  <c r="M30" i="12" s="1"/>
  <c r="K37" i="12"/>
  <c r="K44" i="12" s="1"/>
  <c r="F72" i="12"/>
  <c r="D86" i="12"/>
  <c r="O21" i="12"/>
  <c r="N22" i="12"/>
  <c r="L36" i="12"/>
  <c r="M35" i="12"/>
  <c r="D87" i="12"/>
  <c r="C104" i="12"/>
  <c r="D91" i="12"/>
  <c r="J50" i="12"/>
  <c r="K49" i="12"/>
  <c r="G77" i="12"/>
  <c r="F78" i="12"/>
  <c r="I63" i="12"/>
  <c r="H64" i="12"/>
  <c r="K45" i="12" l="1"/>
  <c r="M31" i="12"/>
  <c r="E91" i="12"/>
  <c r="D92" i="12"/>
  <c r="P21" i="12"/>
  <c r="O22" i="12"/>
  <c r="G73" i="12"/>
  <c r="H65" i="12"/>
  <c r="H73" i="12" s="1"/>
  <c r="I59" i="12"/>
  <c r="E86" i="12"/>
  <c r="F79" i="12"/>
  <c r="H77" i="12"/>
  <c r="G78" i="12"/>
  <c r="N35" i="12"/>
  <c r="M36" i="12"/>
  <c r="C107" i="12"/>
  <c r="D103" i="12"/>
  <c r="C103" i="12"/>
  <c r="L37" i="12"/>
  <c r="L44" i="12" s="1"/>
  <c r="I64" i="12"/>
  <c r="J63" i="12"/>
  <c r="L49" i="12"/>
  <c r="K50" i="12"/>
  <c r="J51" i="12"/>
  <c r="J58" i="12" s="1"/>
  <c r="N23" i="12"/>
  <c r="N31" i="12" s="1"/>
  <c r="L45" i="12" l="1"/>
  <c r="N30" i="12"/>
  <c r="H72" i="12"/>
  <c r="F87" i="12"/>
  <c r="M37" i="12"/>
  <c r="M45" i="12" s="1"/>
  <c r="I65" i="12"/>
  <c r="I72" i="12" s="1"/>
  <c r="O23" i="12"/>
  <c r="O31" i="12" s="1"/>
  <c r="J59" i="12"/>
  <c r="C105" i="12"/>
  <c r="G79" i="12"/>
  <c r="G87" i="12" s="1"/>
  <c r="Q21" i="12"/>
  <c r="P22" i="12"/>
  <c r="K51" i="12"/>
  <c r="K58" i="12" s="1"/>
  <c r="M49" i="12"/>
  <c r="L50" i="12"/>
  <c r="C115" i="12"/>
  <c r="H78" i="12"/>
  <c r="I77" i="12"/>
  <c r="D93" i="12"/>
  <c r="F86" i="12"/>
  <c r="N36" i="12"/>
  <c r="O35" i="12"/>
  <c r="K63" i="12"/>
  <c r="J64" i="12"/>
  <c r="C114" i="12"/>
  <c r="F91" i="12"/>
  <c r="E92" i="12"/>
  <c r="M44" i="12" l="1"/>
  <c r="D101" i="12"/>
  <c r="O30" i="12"/>
  <c r="J65" i="12"/>
  <c r="J73" i="12" s="1"/>
  <c r="K59" i="12"/>
  <c r="C120" i="12"/>
  <c r="D105" i="12"/>
  <c r="I73" i="12"/>
  <c r="D100" i="12"/>
  <c r="J77" i="12"/>
  <c r="I78" i="12"/>
  <c r="P23" i="12"/>
  <c r="P31" i="12" s="1"/>
  <c r="L63" i="12"/>
  <c r="K64" i="12"/>
  <c r="P35" i="12"/>
  <c r="O36" i="12"/>
  <c r="N37" i="12"/>
  <c r="N45" i="12" s="1"/>
  <c r="H79" i="12"/>
  <c r="H86" i="12" s="1"/>
  <c r="Q22" i="12"/>
  <c r="R21" i="12"/>
  <c r="E93" i="12"/>
  <c r="E101" i="12" s="1"/>
  <c r="L51" i="12"/>
  <c r="L58" i="12" s="1"/>
  <c r="G86" i="12"/>
  <c r="F92" i="12"/>
  <c r="G91" i="12"/>
  <c r="M50" i="12"/>
  <c r="N49" i="12"/>
  <c r="N44" i="12" l="1"/>
  <c r="P30" i="12"/>
  <c r="H87" i="12"/>
  <c r="F93" i="12"/>
  <c r="E105" i="12"/>
  <c r="D106" i="12"/>
  <c r="C121" i="12"/>
  <c r="C118" i="12"/>
  <c r="C117" i="12"/>
  <c r="D117" i="12"/>
  <c r="L59" i="12"/>
  <c r="I79" i="12"/>
  <c r="I87" i="12" s="1"/>
  <c r="R22" i="12"/>
  <c r="S21" i="12"/>
  <c r="O37" i="12"/>
  <c r="O45" i="12" s="1"/>
  <c r="K77" i="12"/>
  <c r="J78" i="12"/>
  <c r="Q23" i="12"/>
  <c r="Q30" i="12" s="1"/>
  <c r="Q35" i="12"/>
  <c r="P36" i="12"/>
  <c r="J72" i="12"/>
  <c r="O49" i="12"/>
  <c r="N50" i="12"/>
  <c r="L64" i="12"/>
  <c r="M63" i="12"/>
  <c r="M51" i="12"/>
  <c r="M59" i="12" s="1"/>
  <c r="K65" i="12"/>
  <c r="K72" i="12" s="1"/>
  <c r="E100" i="12"/>
  <c r="G92" i="12"/>
  <c r="H91" i="12"/>
  <c r="O44" i="12" l="1"/>
  <c r="C129" i="12"/>
  <c r="F100" i="12"/>
  <c r="M58" i="12"/>
  <c r="Q31" i="12"/>
  <c r="I86" i="12"/>
  <c r="C119" i="12"/>
  <c r="D119" i="12" s="1"/>
  <c r="C128" i="12"/>
  <c r="K73" i="12"/>
  <c r="K78" i="12"/>
  <c r="L77" i="12"/>
  <c r="D107" i="12"/>
  <c r="J79" i="12"/>
  <c r="J86" i="12" s="1"/>
  <c r="F105" i="12"/>
  <c r="E106" i="12"/>
  <c r="I91" i="12"/>
  <c r="H92" i="12"/>
  <c r="R35" i="12"/>
  <c r="Q36" i="12"/>
  <c r="G93" i="12"/>
  <c r="G100" i="12" s="1"/>
  <c r="P37" i="12"/>
  <c r="P45" i="12" s="1"/>
  <c r="N63" i="12"/>
  <c r="M64" i="12"/>
  <c r="L65" i="12"/>
  <c r="L72" i="12" s="1"/>
  <c r="T21" i="12"/>
  <c r="S22" i="12"/>
  <c r="F101" i="12"/>
  <c r="N51" i="12"/>
  <c r="N59" i="12" s="1"/>
  <c r="R23" i="12"/>
  <c r="R31" i="12" s="1"/>
  <c r="O50" i="12"/>
  <c r="P49" i="12"/>
  <c r="N58" i="12" l="1"/>
  <c r="D115" i="12"/>
  <c r="P44" i="12"/>
  <c r="C134" i="12"/>
  <c r="R30" i="12"/>
  <c r="L73" i="12"/>
  <c r="G101" i="12"/>
  <c r="E107" i="12"/>
  <c r="E115" i="12" s="1"/>
  <c r="F106" i="12"/>
  <c r="G105" i="12"/>
  <c r="O51" i="12"/>
  <c r="O58" i="12" s="1"/>
  <c r="J87" i="12"/>
  <c r="M65" i="12"/>
  <c r="M73" i="12" s="1"/>
  <c r="L78" i="12"/>
  <c r="M77" i="12"/>
  <c r="P50" i="12"/>
  <c r="Q49" i="12"/>
  <c r="D120" i="12"/>
  <c r="E119" i="12"/>
  <c r="S23" i="12"/>
  <c r="S30" i="12" s="1"/>
  <c r="N64" i="12"/>
  <c r="O63" i="12"/>
  <c r="Q37" i="12"/>
  <c r="Q45" i="12" s="1"/>
  <c r="K79" i="12"/>
  <c r="K86" i="12" s="1"/>
  <c r="U21" i="12"/>
  <c r="T22" i="12"/>
  <c r="S35" i="12"/>
  <c r="R36" i="12"/>
  <c r="H93" i="12"/>
  <c r="I92" i="12"/>
  <c r="J91" i="12"/>
  <c r="D114" i="12"/>
  <c r="Q44" i="12" l="1"/>
  <c r="C135" i="12"/>
  <c r="C143" i="12" s="1"/>
  <c r="C132" i="12"/>
  <c r="H100" i="12"/>
  <c r="C131" i="12"/>
  <c r="D131" i="12"/>
  <c r="S31" i="12"/>
  <c r="H101" i="12"/>
  <c r="V21" i="12"/>
  <c r="U22" i="12"/>
  <c r="K87" i="12"/>
  <c r="L79" i="12"/>
  <c r="L87" i="12" s="1"/>
  <c r="H105" i="12"/>
  <c r="G106" i="12"/>
  <c r="F107" i="12"/>
  <c r="M72" i="12"/>
  <c r="E120" i="12"/>
  <c r="F119" i="12"/>
  <c r="D121" i="12"/>
  <c r="E114" i="12"/>
  <c r="R49" i="12"/>
  <c r="Q50" i="12"/>
  <c r="O59" i="12"/>
  <c r="R37" i="12"/>
  <c r="R44" i="12" s="1"/>
  <c r="K91" i="12"/>
  <c r="J92" i="12"/>
  <c r="S36" i="12"/>
  <c r="T35" i="12"/>
  <c r="P51" i="12"/>
  <c r="P59" i="12" s="1"/>
  <c r="O64" i="12"/>
  <c r="P63" i="12"/>
  <c r="I93" i="12"/>
  <c r="I101" i="12" s="1"/>
  <c r="T23" i="12"/>
  <c r="T30" i="12" s="1"/>
  <c r="N65" i="12"/>
  <c r="N72" i="12" s="1"/>
  <c r="M78" i="12"/>
  <c r="N77" i="12"/>
  <c r="C133" i="12" l="1"/>
  <c r="D133" i="12" s="1"/>
  <c r="P58" i="12"/>
  <c r="C142" i="12"/>
  <c r="D128" i="12"/>
  <c r="R45" i="12"/>
  <c r="F115" i="12"/>
  <c r="T31" i="12"/>
  <c r="I100" i="12"/>
  <c r="L86" i="12"/>
  <c r="M79" i="12"/>
  <c r="M87" i="12" s="1"/>
  <c r="J93" i="12"/>
  <c r="J101" i="12" s="1"/>
  <c r="K92" i="12"/>
  <c r="L91" i="12"/>
  <c r="O65" i="12"/>
  <c r="O72" i="12" s="1"/>
  <c r="O77" i="12"/>
  <c r="N78" i="12"/>
  <c r="D129" i="12"/>
  <c r="F114" i="12"/>
  <c r="U23" i="12"/>
  <c r="U30" i="12" s="1"/>
  <c r="T36" i="12"/>
  <c r="U35" i="12"/>
  <c r="Q51" i="12"/>
  <c r="Q59" i="12" s="1"/>
  <c r="G119" i="12"/>
  <c r="F120" i="12"/>
  <c r="G107" i="12"/>
  <c r="G115" i="12" s="1"/>
  <c r="W21" i="12"/>
  <c r="V22" i="12"/>
  <c r="N73" i="12"/>
  <c r="P64" i="12"/>
  <c r="Q63" i="12"/>
  <c r="S37" i="12"/>
  <c r="S44" i="12" s="1"/>
  <c r="R50" i="12"/>
  <c r="S49" i="12"/>
  <c r="E121" i="12"/>
  <c r="E129" i="12" s="1"/>
  <c r="I105" i="12"/>
  <c r="H106" i="12"/>
  <c r="C148" i="12" l="1"/>
  <c r="C146" i="12" s="1"/>
  <c r="S45" i="12"/>
  <c r="Q58" i="12"/>
  <c r="U31" i="12"/>
  <c r="E128" i="12"/>
  <c r="G120" i="12"/>
  <c r="H119" i="12"/>
  <c r="J100" i="12"/>
  <c r="T49" i="12"/>
  <c r="S50" i="12"/>
  <c r="O73" i="12"/>
  <c r="D134" i="12"/>
  <c r="E133" i="12"/>
  <c r="V23" i="12"/>
  <c r="V31" i="12" s="1"/>
  <c r="W22" i="12"/>
  <c r="X21" i="12"/>
  <c r="M86" i="12"/>
  <c r="H107" i="12"/>
  <c r="H115" i="12" s="1"/>
  <c r="G114" i="12"/>
  <c r="U36" i="12"/>
  <c r="V35" i="12"/>
  <c r="M91" i="12"/>
  <c r="L92" i="12"/>
  <c r="T37" i="12"/>
  <c r="T44" i="12" s="1"/>
  <c r="N79" i="12"/>
  <c r="N87" i="12" s="1"/>
  <c r="K93" i="12"/>
  <c r="K101" i="12" s="1"/>
  <c r="J105" i="12"/>
  <c r="I106" i="12"/>
  <c r="R63" i="12"/>
  <c r="Q64" i="12"/>
  <c r="P77" i="12"/>
  <c r="O78" i="12"/>
  <c r="R51" i="12"/>
  <c r="R58" i="12" s="1"/>
  <c r="P65" i="12"/>
  <c r="P73" i="12" s="1"/>
  <c r="F121" i="12"/>
  <c r="F129" i="12" s="1"/>
  <c r="D145" i="12" l="1"/>
  <c r="C149" i="12"/>
  <c r="C156" i="12" s="1"/>
  <c r="C145" i="12"/>
  <c r="T45" i="12"/>
  <c r="H114" i="12"/>
  <c r="V30" i="12"/>
  <c r="R59" i="12"/>
  <c r="Y21" i="12"/>
  <c r="X22" i="12"/>
  <c r="P72" i="12"/>
  <c r="Q65" i="12"/>
  <c r="Q72" i="12" s="1"/>
  <c r="N86" i="12"/>
  <c r="U37" i="12"/>
  <c r="U45" i="12" s="1"/>
  <c r="W23" i="12"/>
  <c r="W30" i="12" s="1"/>
  <c r="R64" i="12"/>
  <c r="S63" i="12"/>
  <c r="S51" i="12"/>
  <c r="S58" i="12" s="1"/>
  <c r="V36" i="12"/>
  <c r="W35" i="12"/>
  <c r="I107" i="12"/>
  <c r="I115" i="12" s="1"/>
  <c r="U49" i="12"/>
  <c r="T50" i="12"/>
  <c r="P78" i="12"/>
  <c r="Q77" i="12"/>
  <c r="J106" i="12"/>
  <c r="K105" i="12"/>
  <c r="K100" i="12"/>
  <c r="L93" i="12"/>
  <c r="L100" i="12" s="1"/>
  <c r="F133" i="12"/>
  <c r="E134" i="12"/>
  <c r="H120" i="12"/>
  <c r="I119" i="12"/>
  <c r="F128" i="12"/>
  <c r="O79" i="12"/>
  <c r="O87" i="12" s="1"/>
  <c r="N91" i="12"/>
  <c r="M92" i="12"/>
  <c r="D135" i="12"/>
  <c r="G121" i="12"/>
  <c r="G129" i="12" s="1"/>
  <c r="C147" i="12" l="1"/>
  <c r="C162" i="12" s="1"/>
  <c r="C157" i="12"/>
  <c r="D142" i="12"/>
  <c r="U44" i="12"/>
  <c r="W31" i="12"/>
  <c r="L101" i="12"/>
  <c r="G128" i="12"/>
  <c r="I114" i="12"/>
  <c r="O86" i="12"/>
  <c r="Q73" i="12"/>
  <c r="X35" i="12"/>
  <c r="W36" i="12"/>
  <c r="V37" i="12"/>
  <c r="V45" i="12" s="1"/>
  <c r="V49" i="12"/>
  <c r="U50" i="12"/>
  <c r="S59" i="12"/>
  <c r="T51" i="12"/>
  <c r="T59" i="12" s="1"/>
  <c r="I120" i="12"/>
  <c r="J119" i="12"/>
  <c r="K106" i="12"/>
  <c r="L105" i="12"/>
  <c r="X23" i="12"/>
  <c r="X30" i="12" s="1"/>
  <c r="D143" i="12"/>
  <c r="M93" i="12"/>
  <c r="M101" i="12" s="1"/>
  <c r="H121" i="12"/>
  <c r="J107" i="12"/>
  <c r="J115" i="12" s="1"/>
  <c r="Y22" i="12"/>
  <c r="Z21" i="12"/>
  <c r="N92" i="12"/>
  <c r="O91" i="12"/>
  <c r="E135" i="12"/>
  <c r="R77" i="12"/>
  <c r="Q78" i="12"/>
  <c r="T63" i="12"/>
  <c r="S64" i="12"/>
  <c r="G133" i="12"/>
  <c r="F134" i="12"/>
  <c r="P79" i="12"/>
  <c r="P87" i="12" s="1"/>
  <c r="R65" i="12"/>
  <c r="R73" i="12" s="1"/>
  <c r="X36" i="12" l="1"/>
  <c r="C159" i="12"/>
  <c r="D159" i="12"/>
  <c r="C163" i="12"/>
  <c r="C171" i="12" s="1"/>
  <c r="C160" i="12"/>
  <c r="D147" i="12"/>
  <c r="T58" i="12"/>
  <c r="V44" i="12"/>
  <c r="H129" i="12"/>
  <c r="X31" i="12"/>
  <c r="P86" i="12"/>
  <c r="F135" i="12"/>
  <c r="E142" i="12"/>
  <c r="J114" i="12"/>
  <c r="H133" i="12"/>
  <c r="G134" i="12"/>
  <c r="O92" i="12"/>
  <c r="P91" i="12"/>
  <c r="H128" i="12"/>
  <c r="S65" i="12"/>
  <c r="S72" i="12" s="1"/>
  <c r="W37" i="12"/>
  <c r="W45" i="12" s="1"/>
  <c r="N93" i="12"/>
  <c r="N100" i="12" s="1"/>
  <c r="R72" i="12"/>
  <c r="U63" i="12"/>
  <c r="T64" i="12"/>
  <c r="Z22" i="12"/>
  <c r="AA21" i="12"/>
  <c r="Y35" i="12"/>
  <c r="Q79" i="12"/>
  <c r="Q87" i="12" s="1"/>
  <c r="Y23" i="12"/>
  <c r="Y31" i="12" s="1"/>
  <c r="U51" i="12"/>
  <c r="U59" i="12" s="1"/>
  <c r="S77" i="12"/>
  <c r="R78" i="12"/>
  <c r="M100" i="12"/>
  <c r="K107" i="12"/>
  <c r="K115" i="12" s="1"/>
  <c r="W49" i="12"/>
  <c r="V50" i="12"/>
  <c r="M105" i="12"/>
  <c r="L106" i="12"/>
  <c r="E143" i="12"/>
  <c r="K119" i="12"/>
  <c r="J120" i="12"/>
  <c r="C161" i="12"/>
  <c r="C176" i="12" s="1"/>
  <c r="I121" i="12"/>
  <c r="I128" i="12" s="1"/>
  <c r="C170" i="12" l="1"/>
  <c r="E147" i="12"/>
  <c r="D148" i="12"/>
  <c r="D149" i="12" s="1"/>
  <c r="F143" i="12"/>
  <c r="W44" i="12"/>
  <c r="U58" i="12"/>
  <c r="C177" i="12"/>
  <c r="C185" i="12" s="1"/>
  <c r="Q86" i="12"/>
  <c r="Y30" i="12"/>
  <c r="J121" i="12"/>
  <c r="J128" i="12" s="1"/>
  <c r="V51" i="12"/>
  <c r="V59" i="12" s="1"/>
  <c r="I129" i="12"/>
  <c r="N105" i="12"/>
  <c r="M106" i="12"/>
  <c r="K114" i="12"/>
  <c r="S73" i="12"/>
  <c r="N101" i="12"/>
  <c r="X37" i="12"/>
  <c r="X45" i="12" s="1"/>
  <c r="Z35" i="12"/>
  <c r="Y36" i="12"/>
  <c r="R79" i="12"/>
  <c r="R86" i="12" s="1"/>
  <c r="AA22" i="12"/>
  <c r="AB21" i="12"/>
  <c r="P92" i="12"/>
  <c r="Q91" i="12"/>
  <c r="F142" i="12"/>
  <c r="S78" i="12"/>
  <c r="T77" i="12"/>
  <c r="Z23" i="12"/>
  <c r="Z31" i="12" s="1"/>
  <c r="O93" i="12"/>
  <c r="O101" i="12" s="1"/>
  <c r="G135" i="12"/>
  <c r="G143" i="12" s="1"/>
  <c r="D161" i="12"/>
  <c r="L119" i="12"/>
  <c r="K120" i="12"/>
  <c r="T65" i="12"/>
  <c r="T72" i="12" s="1"/>
  <c r="L107" i="12"/>
  <c r="L115" i="12" s="1"/>
  <c r="X49" i="12"/>
  <c r="W50" i="12"/>
  <c r="V63" i="12"/>
  <c r="U64" i="12"/>
  <c r="H134" i="12"/>
  <c r="I133" i="12"/>
  <c r="D156" i="12" l="1"/>
  <c r="D157" i="12"/>
  <c r="E148" i="12"/>
  <c r="E149" i="12" s="1"/>
  <c r="E156" i="12" s="1"/>
  <c r="F147" i="12"/>
  <c r="X44" i="12"/>
  <c r="C184" i="12"/>
  <c r="V58" i="12"/>
  <c r="Z30" i="12"/>
  <c r="L120" i="12"/>
  <c r="M119" i="12"/>
  <c r="O100" i="12"/>
  <c r="Q92" i="12"/>
  <c r="R91" i="12"/>
  <c r="L114" i="12"/>
  <c r="U65" i="12"/>
  <c r="U72" i="12" s="1"/>
  <c r="Y37" i="12"/>
  <c r="Y45" i="12" s="1"/>
  <c r="W63" i="12"/>
  <c r="V64" i="12"/>
  <c r="E161" i="12"/>
  <c r="D162" i="12"/>
  <c r="P93" i="12"/>
  <c r="P101" i="12" s="1"/>
  <c r="AA35" i="12"/>
  <c r="Z36" i="12"/>
  <c r="AC21" i="12"/>
  <c r="AB22" i="12"/>
  <c r="K121" i="12"/>
  <c r="K128" i="12" s="1"/>
  <c r="AA23" i="12"/>
  <c r="AA30" i="12" s="1"/>
  <c r="J129" i="12"/>
  <c r="H135" i="12"/>
  <c r="T73" i="12"/>
  <c r="G142" i="12"/>
  <c r="U77" i="12"/>
  <c r="T78" i="12"/>
  <c r="W51" i="12"/>
  <c r="W59" i="12" s="1"/>
  <c r="S79" i="12"/>
  <c r="S87" i="12" s="1"/>
  <c r="R87" i="12"/>
  <c r="M107" i="12"/>
  <c r="M114" i="12" s="1"/>
  <c r="C174" i="12"/>
  <c r="D173" i="12"/>
  <c r="C173" i="12"/>
  <c r="I134" i="12"/>
  <c r="J133" i="12"/>
  <c r="X50" i="12"/>
  <c r="Y49" i="12"/>
  <c r="N106" i="12"/>
  <c r="O105" i="12"/>
  <c r="E157" i="12" l="1"/>
  <c r="F148" i="12"/>
  <c r="F149" i="12" s="1"/>
  <c r="F156" i="12" s="1"/>
  <c r="G147" i="12"/>
  <c r="Y44" i="12"/>
  <c r="H143" i="12"/>
  <c r="W58" i="12"/>
  <c r="C175" i="12"/>
  <c r="AA31" i="12"/>
  <c r="K129" i="12"/>
  <c r="V77" i="12"/>
  <c r="U78" i="12"/>
  <c r="F161" i="12"/>
  <c r="E162" i="12"/>
  <c r="U73" i="12"/>
  <c r="Y50" i="12"/>
  <c r="Z49" i="12"/>
  <c r="X51" i="12"/>
  <c r="X58" i="12" s="1"/>
  <c r="S86" i="12"/>
  <c r="Z37" i="12"/>
  <c r="Z44" i="12" s="1"/>
  <c r="V65" i="12"/>
  <c r="V73" i="12" s="1"/>
  <c r="P105" i="12"/>
  <c r="O106" i="12"/>
  <c r="J134" i="12"/>
  <c r="K133" i="12"/>
  <c r="AA36" i="12"/>
  <c r="AB35" i="12"/>
  <c r="W64" i="12"/>
  <c r="X63" i="12"/>
  <c r="S91" i="12"/>
  <c r="R92" i="12"/>
  <c r="N107" i="12"/>
  <c r="N115" i="12" s="1"/>
  <c r="I135" i="12"/>
  <c r="I142" i="12" s="1"/>
  <c r="M115" i="12"/>
  <c r="P100" i="12"/>
  <c r="Q93" i="12"/>
  <c r="Q100" i="12" s="1"/>
  <c r="H142" i="12"/>
  <c r="M120" i="12"/>
  <c r="N119" i="12"/>
  <c r="AB23" i="12"/>
  <c r="AB30" i="12" s="1"/>
  <c r="L121" i="12"/>
  <c r="L129" i="12" s="1"/>
  <c r="T79" i="12"/>
  <c r="T87" i="12" s="1"/>
  <c r="AD21" i="12"/>
  <c r="AC22" i="12"/>
  <c r="D163" i="12"/>
  <c r="F157" i="12" l="1"/>
  <c r="G148" i="12"/>
  <c r="G149" i="12" s="1"/>
  <c r="G156" i="12" s="1"/>
  <c r="H147" i="12"/>
  <c r="Z45" i="12"/>
  <c r="D175" i="12"/>
  <c r="D176" i="12" s="1"/>
  <c r="C190" i="12"/>
  <c r="AB31" i="12"/>
  <c r="T86" i="12"/>
  <c r="Q101" i="12"/>
  <c r="I143" i="12"/>
  <c r="X64" i="12"/>
  <c r="Y63" i="12"/>
  <c r="J135" i="12"/>
  <c r="J142" i="12" s="1"/>
  <c r="Y51" i="12"/>
  <c r="Y59" i="12" s="1"/>
  <c r="O119" i="12"/>
  <c r="N120" i="12"/>
  <c r="W65" i="12"/>
  <c r="W73" i="12" s="1"/>
  <c r="O107" i="12"/>
  <c r="O114" i="12" s="1"/>
  <c r="M121" i="12"/>
  <c r="M129" i="12" s="1"/>
  <c r="AB36" i="12"/>
  <c r="AC35" i="12"/>
  <c r="Q105" i="12"/>
  <c r="P106" i="12"/>
  <c r="L128" i="12"/>
  <c r="N114" i="12"/>
  <c r="AA37" i="12"/>
  <c r="AA44" i="12" s="1"/>
  <c r="E163" i="12"/>
  <c r="E171" i="12" s="1"/>
  <c r="X59" i="12"/>
  <c r="F162" i="12"/>
  <c r="G161" i="12"/>
  <c r="D171" i="12"/>
  <c r="D170" i="12"/>
  <c r="AC23" i="12"/>
  <c r="AC30" i="12" s="1"/>
  <c r="V72" i="12"/>
  <c r="U79" i="12"/>
  <c r="U86" i="12" s="1"/>
  <c r="AE21" i="12"/>
  <c r="AD22" i="12"/>
  <c r="R93" i="12"/>
  <c r="R100" i="12" s="1"/>
  <c r="T91" i="12"/>
  <c r="S92" i="12"/>
  <c r="L133" i="12"/>
  <c r="K134" i="12"/>
  <c r="Z50" i="12"/>
  <c r="AA49" i="12"/>
  <c r="W77" i="12"/>
  <c r="V78" i="12"/>
  <c r="G157" i="12" l="1"/>
  <c r="H148" i="12"/>
  <c r="H149" i="12" s="1"/>
  <c r="H157" i="12" s="1"/>
  <c r="I147" i="12"/>
  <c r="E175" i="12"/>
  <c r="E176" i="12" s="1"/>
  <c r="E177" i="12" s="1"/>
  <c r="E185" i="12" s="1"/>
  <c r="Y58" i="12"/>
  <c r="AA45" i="12"/>
  <c r="C188" i="12"/>
  <c r="C191" i="12"/>
  <c r="D187" i="12"/>
  <c r="C187" i="12"/>
  <c r="D177" i="12"/>
  <c r="AC31" i="12"/>
  <c r="M128" i="12"/>
  <c r="W72" i="12"/>
  <c r="J143" i="12"/>
  <c r="M133" i="12"/>
  <c r="L134" i="12"/>
  <c r="S93" i="12"/>
  <c r="S101" i="12" s="1"/>
  <c r="U91" i="12"/>
  <c r="T92" i="12"/>
  <c r="E170" i="12"/>
  <c r="N121" i="12"/>
  <c r="N128" i="12" s="1"/>
  <c r="P107" i="12"/>
  <c r="P115" i="12" s="1"/>
  <c r="P119" i="12"/>
  <c r="O120" i="12"/>
  <c r="Z63" i="12"/>
  <c r="Y64" i="12"/>
  <c r="V79" i="12"/>
  <c r="V87" i="12" s="1"/>
  <c r="R105" i="12"/>
  <c r="Q106" i="12"/>
  <c r="X65" i="12"/>
  <c r="X72" i="12" s="1"/>
  <c r="W78" i="12"/>
  <c r="X77" i="12"/>
  <c r="R101" i="12"/>
  <c r="AB49" i="12"/>
  <c r="AA50" i="12"/>
  <c r="U87" i="12"/>
  <c r="H161" i="12"/>
  <c r="G162" i="12"/>
  <c r="AD35" i="12"/>
  <c r="AC36" i="12"/>
  <c r="O115" i="12"/>
  <c r="Z51" i="12"/>
  <c r="Z59" i="12" s="1"/>
  <c r="AD23" i="12"/>
  <c r="AD31" i="12" s="1"/>
  <c r="F163" i="12"/>
  <c r="AB37" i="12"/>
  <c r="AB44" i="12" s="1"/>
  <c r="K135" i="12"/>
  <c r="K142" i="12" s="1"/>
  <c r="AF21" i="12"/>
  <c r="AE22" i="12"/>
  <c r="F175" i="12" l="1"/>
  <c r="F176" i="12" s="1"/>
  <c r="H156" i="12"/>
  <c r="J147" i="12"/>
  <c r="I148" i="12"/>
  <c r="I149" i="12" s="1"/>
  <c r="I156" i="12" s="1"/>
  <c r="AE23" i="12"/>
  <c r="AE31" i="12" s="1"/>
  <c r="D185" i="12"/>
  <c r="F171" i="12"/>
  <c r="AB45" i="12"/>
  <c r="Z58" i="12"/>
  <c r="C199" i="12"/>
  <c r="C189" i="12"/>
  <c r="D189" i="12" s="1"/>
  <c r="C198" i="12"/>
  <c r="D184" i="12"/>
  <c r="F177" i="12"/>
  <c r="F185" i="12" s="1"/>
  <c r="E184" i="12"/>
  <c r="AD30" i="12"/>
  <c r="P114" i="12"/>
  <c r="G163" i="12"/>
  <c r="G170" i="12" s="1"/>
  <c r="I161" i="12"/>
  <c r="H162" i="12"/>
  <c r="R106" i="12"/>
  <c r="S105" i="12"/>
  <c r="V86" i="12"/>
  <c r="S100" i="12"/>
  <c r="T93" i="12"/>
  <c r="T100" i="12" s="1"/>
  <c r="L135" i="12"/>
  <c r="L143" i="12" s="1"/>
  <c r="K143" i="12"/>
  <c r="F170" i="12"/>
  <c r="AC49" i="12"/>
  <c r="AB50" i="12"/>
  <c r="X73" i="12"/>
  <c r="N129" i="12"/>
  <c r="V91" i="12"/>
  <c r="U92" i="12"/>
  <c r="M134" i="12"/>
  <c r="N133" i="12"/>
  <c r="AC37" i="12"/>
  <c r="AC45" i="12" s="1"/>
  <c r="Y65" i="12"/>
  <c r="Y73" i="12" s="1"/>
  <c r="AG21" i="12"/>
  <c r="AF22" i="12"/>
  <c r="AA51" i="12"/>
  <c r="AA58" i="12" s="1"/>
  <c r="AD36" i="12"/>
  <c r="AE35" i="12"/>
  <c r="AA63" i="12"/>
  <c r="Z64" i="12"/>
  <c r="W79" i="12"/>
  <c r="W86" i="12" s="1"/>
  <c r="X78" i="12"/>
  <c r="Y77" i="12"/>
  <c r="O121" i="12"/>
  <c r="O129" i="12" s="1"/>
  <c r="G175" i="12"/>
  <c r="G176" i="12" s="1"/>
  <c r="Q107" i="12"/>
  <c r="Q114" i="12" s="1"/>
  <c r="Q119" i="12"/>
  <c r="P120" i="12"/>
  <c r="I157" i="12" l="1"/>
  <c r="J148" i="12"/>
  <c r="J149" i="12" s="1"/>
  <c r="J156" i="12" s="1"/>
  <c r="K147" i="12"/>
  <c r="F184" i="12"/>
  <c r="AC44" i="12"/>
  <c r="AF23" i="12"/>
  <c r="AF31" i="12" s="1"/>
  <c r="C204" i="12"/>
  <c r="C201" i="12" s="1"/>
  <c r="AE30" i="12"/>
  <c r="G177" i="12"/>
  <c r="E189" i="12"/>
  <c r="D190" i="12"/>
  <c r="O128" i="12"/>
  <c r="AA59" i="12"/>
  <c r="M135" i="12"/>
  <c r="M143" i="12" s="1"/>
  <c r="H163" i="12"/>
  <c r="AD49" i="12"/>
  <c r="AC50" i="12"/>
  <c r="Y72" i="12"/>
  <c r="U93" i="12"/>
  <c r="U100" i="12" s="1"/>
  <c r="L142" i="12"/>
  <c r="I162" i="12"/>
  <c r="J161" i="12"/>
  <c r="V92" i="12"/>
  <c r="W91" i="12"/>
  <c r="G171" i="12"/>
  <c r="Z65" i="12"/>
  <c r="Z73" i="12" s="1"/>
  <c r="AG22" i="12"/>
  <c r="T101" i="12"/>
  <c r="Q120" i="12"/>
  <c r="R119" i="12"/>
  <c r="X79" i="12"/>
  <c r="X86" i="12" s="1"/>
  <c r="AA64" i="12"/>
  <c r="AB63" i="12"/>
  <c r="W87" i="12"/>
  <c r="AE36" i="12"/>
  <c r="AF35" i="12"/>
  <c r="H175" i="12"/>
  <c r="H176" i="12" s="1"/>
  <c r="O133" i="12"/>
  <c r="N134" i="12"/>
  <c r="P121" i="12"/>
  <c r="P128" i="12" s="1"/>
  <c r="Q115" i="12"/>
  <c r="Z77" i="12"/>
  <c r="Y78" i="12"/>
  <c r="AD37" i="12"/>
  <c r="AD45" i="12" s="1"/>
  <c r="AB51" i="12"/>
  <c r="AB58" i="12" s="1"/>
  <c r="S106" i="12"/>
  <c r="T105" i="12"/>
  <c r="R107" i="12"/>
  <c r="R115" i="12" s="1"/>
  <c r="J157" i="12" l="1"/>
  <c r="L147" i="12"/>
  <c r="K148" i="12"/>
  <c r="K149" i="12" s="1"/>
  <c r="K156" i="12" s="1"/>
  <c r="C205" i="12"/>
  <c r="C212" i="12" s="1"/>
  <c r="C202" i="12"/>
  <c r="D201" i="12"/>
  <c r="C203" i="12" s="1"/>
  <c r="AF30" i="12"/>
  <c r="G184" i="12"/>
  <c r="H171" i="12"/>
  <c r="AD44" i="12"/>
  <c r="AE37" i="12"/>
  <c r="AE44" i="12" s="1"/>
  <c r="AI24" i="12"/>
  <c r="G185" i="12"/>
  <c r="H177" i="12"/>
  <c r="H184" i="12" s="1"/>
  <c r="E190" i="12"/>
  <c r="F189" i="12"/>
  <c r="D191" i="12"/>
  <c r="R114" i="12"/>
  <c r="AB59" i="12"/>
  <c r="H170" i="12"/>
  <c r="P129" i="12"/>
  <c r="AG35" i="12"/>
  <c r="AF36" i="12"/>
  <c r="R120" i="12"/>
  <c r="S119" i="12"/>
  <c r="AG23" i="12"/>
  <c r="AI22" i="12" s="1"/>
  <c r="U101" i="12"/>
  <c r="Q121" i="12"/>
  <c r="Q129" i="12" s="1"/>
  <c r="Z72" i="12"/>
  <c r="W92" i="12"/>
  <c r="X91" i="12"/>
  <c r="V93" i="12"/>
  <c r="V101" i="12" s="1"/>
  <c r="M142" i="12"/>
  <c r="Y79" i="12"/>
  <c r="Y87" i="12" s="1"/>
  <c r="P133" i="12"/>
  <c r="O134" i="12"/>
  <c r="AC63" i="12"/>
  <c r="AB64" i="12"/>
  <c r="K161" i="12"/>
  <c r="J162" i="12"/>
  <c r="AC51" i="12"/>
  <c r="AC58" i="12" s="1"/>
  <c r="N135" i="12"/>
  <c r="N143" i="12" s="1"/>
  <c r="U105" i="12"/>
  <c r="T106" i="12"/>
  <c r="S107" i="12"/>
  <c r="S114" i="12" s="1"/>
  <c r="AA77" i="12"/>
  <c r="Z78" i="12"/>
  <c r="AA65" i="12"/>
  <c r="AA73" i="12" s="1"/>
  <c r="I163" i="12"/>
  <c r="I170" i="12" s="1"/>
  <c r="AE49" i="12"/>
  <c r="AD50" i="12"/>
  <c r="X87" i="12"/>
  <c r="I175" i="12"/>
  <c r="I176" i="12" s="1"/>
  <c r="K157" i="12" l="1"/>
  <c r="L148" i="12"/>
  <c r="L149" i="12" s="1"/>
  <c r="L156" i="12" s="1"/>
  <c r="M147" i="12"/>
  <c r="C213" i="12"/>
  <c r="AE45" i="12"/>
  <c r="AG30" i="12"/>
  <c r="AI30" i="12" s="1"/>
  <c r="AG31" i="12"/>
  <c r="AI31" i="12" s="1"/>
  <c r="D199" i="12"/>
  <c r="AF37" i="12"/>
  <c r="AF45" i="12" s="1"/>
  <c r="D203" i="12"/>
  <c r="C218" i="12"/>
  <c r="I177" i="12"/>
  <c r="I185" i="12" s="1"/>
  <c r="E191" i="12"/>
  <c r="E198" i="12" s="1"/>
  <c r="H185" i="12"/>
  <c r="F190" i="12"/>
  <c r="G189" i="12"/>
  <c r="D198" i="12"/>
  <c r="S115" i="12"/>
  <c r="AC59" i="12"/>
  <c r="Q128" i="12"/>
  <c r="L157" i="12"/>
  <c r="O135" i="12"/>
  <c r="O143" i="12" s="1"/>
  <c r="Q133" i="12"/>
  <c r="P134" i="12"/>
  <c r="V100" i="12"/>
  <c r="AG36" i="12"/>
  <c r="AA72" i="12"/>
  <c r="Y91" i="12"/>
  <c r="X92" i="12"/>
  <c r="T107" i="12"/>
  <c r="T115" i="12" s="1"/>
  <c r="J163" i="12"/>
  <c r="J171" i="12" s="1"/>
  <c r="Y86" i="12"/>
  <c r="W93" i="12"/>
  <c r="W101" i="12" s="1"/>
  <c r="AD51" i="12"/>
  <c r="AD59" i="12" s="1"/>
  <c r="V105" i="12"/>
  <c r="U106" i="12"/>
  <c r="K162" i="12"/>
  <c r="L161" i="12"/>
  <c r="AI26" i="12"/>
  <c r="AJ25" i="12" s="1"/>
  <c r="AI28" i="12"/>
  <c r="J175" i="12"/>
  <c r="J176" i="12" s="1"/>
  <c r="AF49" i="12"/>
  <c r="AE50" i="12"/>
  <c r="I171" i="12"/>
  <c r="Z79" i="12"/>
  <c r="Z87" i="12" s="1"/>
  <c r="N142" i="12"/>
  <c r="AB65" i="12"/>
  <c r="AB72" i="12" s="1"/>
  <c r="T119" i="12"/>
  <c r="S120" i="12"/>
  <c r="AA78" i="12"/>
  <c r="AB77" i="12"/>
  <c r="AD63" i="12"/>
  <c r="AC64" i="12"/>
  <c r="R121" i="12"/>
  <c r="R129" i="12" s="1"/>
  <c r="N147" i="12" l="1"/>
  <c r="M148" i="12"/>
  <c r="M149" i="12" s="1"/>
  <c r="M156" i="12" s="1"/>
  <c r="AD58" i="12"/>
  <c r="AF44" i="12"/>
  <c r="AE51" i="12"/>
  <c r="AE59" i="12" s="1"/>
  <c r="AB73" i="12"/>
  <c r="E199" i="12"/>
  <c r="G190" i="12"/>
  <c r="H189" i="12"/>
  <c r="I184" i="12"/>
  <c r="F191" i="12"/>
  <c r="C215" i="12"/>
  <c r="C216" i="12"/>
  <c r="C219" i="12"/>
  <c r="D215" i="12"/>
  <c r="J177" i="12"/>
  <c r="J184" i="12" s="1"/>
  <c r="D204" i="12"/>
  <c r="E203" i="12"/>
  <c r="J170" i="12"/>
  <c r="R128" i="12"/>
  <c r="S121" i="12"/>
  <c r="S128" i="12" s="1"/>
  <c r="Z86" i="12"/>
  <c r="W100" i="12"/>
  <c r="Y92" i="12"/>
  <c r="Z91" i="12"/>
  <c r="U119" i="12"/>
  <c r="T120" i="12"/>
  <c r="K175" i="12"/>
  <c r="K176" i="12" s="1"/>
  <c r="P135" i="12"/>
  <c r="P143" i="12" s="1"/>
  <c r="Q134" i="12"/>
  <c r="R133" i="12"/>
  <c r="AC65" i="12"/>
  <c r="AC73" i="12" s="1"/>
  <c r="M161" i="12"/>
  <c r="L162" i="12"/>
  <c r="O142" i="12"/>
  <c r="K163" i="12"/>
  <c r="K171" i="12" s="1"/>
  <c r="AG37" i="12"/>
  <c r="AI36" i="12" s="1"/>
  <c r="AI38" i="12"/>
  <c r="U107" i="12"/>
  <c r="U115" i="12" s="1"/>
  <c r="T114" i="12"/>
  <c r="AD64" i="12"/>
  <c r="AE63" i="12"/>
  <c r="AC77" i="12"/>
  <c r="AB78" i="12"/>
  <c r="AA79" i="12"/>
  <c r="AA86" i="12" s="1"/>
  <c r="AF50" i="12"/>
  <c r="AG49" i="12"/>
  <c r="V106" i="12"/>
  <c r="W105" i="12"/>
  <c r="X93" i="12"/>
  <c r="X101" i="12" s="1"/>
  <c r="M157" i="12" l="1"/>
  <c r="N148" i="12"/>
  <c r="N149" i="12" s="1"/>
  <c r="N157" i="12" s="1"/>
  <c r="O147" i="12"/>
  <c r="AG50" i="12"/>
  <c r="AI52" i="12" s="1"/>
  <c r="AE58" i="12"/>
  <c r="C217" i="12"/>
  <c r="D217" i="12" s="1"/>
  <c r="AG44" i="12"/>
  <c r="AI44" i="12" s="1"/>
  <c r="F198" i="12"/>
  <c r="AG45" i="12"/>
  <c r="AI45" i="12" s="1"/>
  <c r="C227" i="12"/>
  <c r="AF51" i="12"/>
  <c r="AF58" i="12" s="1"/>
  <c r="C226" i="12"/>
  <c r="J185" i="12"/>
  <c r="F199" i="12"/>
  <c r="E204" i="12"/>
  <c r="F203" i="12"/>
  <c r="H190" i="12"/>
  <c r="I189" i="12"/>
  <c r="D205" i="12"/>
  <c r="D213" i="12" s="1"/>
  <c r="K177" i="12"/>
  <c r="K185" i="12" s="1"/>
  <c r="G191" i="12"/>
  <c r="G199" i="12" s="1"/>
  <c r="X100" i="12"/>
  <c r="U114" i="12"/>
  <c r="AC72" i="12"/>
  <c r="K170" i="12"/>
  <c r="X105" i="12"/>
  <c r="W106" i="12"/>
  <c r="AA87" i="12"/>
  <c r="L163" i="12"/>
  <c r="L170" i="12" s="1"/>
  <c r="R134" i="12"/>
  <c r="S133" i="12"/>
  <c r="AA91" i="12"/>
  <c r="Z92" i="12"/>
  <c r="AI40" i="12"/>
  <c r="AJ39" i="12" s="1"/>
  <c r="AI42" i="12"/>
  <c r="N161" i="12"/>
  <c r="M162" i="12"/>
  <c r="Q135" i="12"/>
  <c r="Q142" i="12" s="1"/>
  <c r="Y93" i="12"/>
  <c r="Y100" i="12" s="1"/>
  <c r="S129" i="12"/>
  <c r="V107" i="12"/>
  <c r="V115" i="12" s="1"/>
  <c r="AE64" i="12"/>
  <c r="AF63" i="12"/>
  <c r="L175" i="12"/>
  <c r="L176" i="12" s="1"/>
  <c r="AB79" i="12"/>
  <c r="AB87" i="12" s="1"/>
  <c r="AG51" i="12"/>
  <c r="AG59" i="12" s="1"/>
  <c r="AD65" i="12"/>
  <c r="AD73" i="12" s="1"/>
  <c r="P142" i="12"/>
  <c r="T121" i="12"/>
  <c r="T129" i="12" s="1"/>
  <c r="AD77" i="12"/>
  <c r="AC78" i="12"/>
  <c r="U120" i="12"/>
  <c r="V119" i="12"/>
  <c r="N156" i="12" l="1"/>
  <c r="C232" i="12"/>
  <c r="C229" i="12" s="1"/>
  <c r="O148" i="12"/>
  <c r="O149" i="12" s="1"/>
  <c r="O156" i="12" s="1"/>
  <c r="P147" i="12"/>
  <c r="AF59" i="12"/>
  <c r="AI59" i="12" s="1"/>
  <c r="AE65" i="12"/>
  <c r="AE72" i="12" s="1"/>
  <c r="AI56" i="12"/>
  <c r="AI54" i="12"/>
  <c r="AG58" i="12"/>
  <c r="AI58" i="12" s="1"/>
  <c r="AI50" i="12"/>
  <c r="D212" i="12"/>
  <c r="K184" i="12"/>
  <c r="F204" i="12"/>
  <c r="G203" i="12"/>
  <c r="E205" i="12"/>
  <c r="E212" i="12" s="1"/>
  <c r="L177" i="12"/>
  <c r="L185" i="12" s="1"/>
  <c r="D218" i="12"/>
  <c r="E217" i="12"/>
  <c r="G198" i="12"/>
  <c r="J189" i="12"/>
  <c r="I190" i="12"/>
  <c r="H191" i="12"/>
  <c r="AB86" i="12"/>
  <c r="V114" i="12"/>
  <c r="Y101" i="12"/>
  <c r="L171" i="12"/>
  <c r="Q143" i="12"/>
  <c r="Z93" i="12"/>
  <c r="Z100" i="12" s="1"/>
  <c r="AC79" i="12"/>
  <c r="AC86" i="12" s="1"/>
  <c r="AE77" i="12"/>
  <c r="AD78" i="12"/>
  <c r="AF64" i="12"/>
  <c r="AG63" i="12"/>
  <c r="M163" i="12"/>
  <c r="M170" i="12" s="1"/>
  <c r="AA92" i="12"/>
  <c r="AB91" i="12"/>
  <c r="T128" i="12"/>
  <c r="M175" i="12"/>
  <c r="M176" i="12" s="1"/>
  <c r="N162" i="12"/>
  <c r="O161" i="12"/>
  <c r="S134" i="12"/>
  <c r="T133" i="12"/>
  <c r="W107" i="12"/>
  <c r="W115" i="12" s="1"/>
  <c r="V120" i="12"/>
  <c r="W119" i="12"/>
  <c r="R135" i="12"/>
  <c r="R143" i="12" s="1"/>
  <c r="Y105" i="12"/>
  <c r="X106" i="12"/>
  <c r="AD72" i="12"/>
  <c r="U121" i="12"/>
  <c r="U128" i="12" s="1"/>
  <c r="C233" i="12" l="1"/>
  <c r="C241" i="12" s="1"/>
  <c r="C230" i="12"/>
  <c r="D229" i="12"/>
  <c r="O157" i="12"/>
  <c r="P148" i="12"/>
  <c r="P149" i="12" s="1"/>
  <c r="P157" i="12" s="1"/>
  <c r="Q147" i="12"/>
  <c r="AJ53" i="12"/>
  <c r="AE73" i="12"/>
  <c r="L184" i="12"/>
  <c r="H198" i="12"/>
  <c r="AF65" i="12"/>
  <c r="AF72" i="12" s="1"/>
  <c r="H199" i="12"/>
  <c r="E213" i="12"/>
  <c r="M177" i="12"/>
  <c r="M185" i="12" s="1"/>
  <c r="I191" i="12"/>
  <c r="I198" i="12" s="1"/>
  <c r="K189" i="12"/>
  <c r="J190" i="12"/>
  <c r="E218" i="12"/>
  <c r="F217" i="12"/>
  <c r="G204" i="12"/>
  <c r="H203" i="12"/>
  <c r="D219" i="12"/>
  <c r="C231" i="12"/>
  <c r="F205" i="12"/>
  <c r="M171" i="12"/>
  <c r="AG64" i="12"/>
  <c r="Z101" i="12"/>
  <c r="R142" i="12"/>
  <c r="N163" i="12"/>
  <c r="N171" i="12" s="1"/>
  <c r="AC87" i="12"/>
  <c r="Z105" i="12"/>
  <c r="Y106" i="12"/>
  <c r="N175" i="12"/>
  <c r="N176" i="12" s="1"/>
  <c r="U129" i="12"/>
  <c r="W114" i="12"/>
  <c r="AD79" i="12"/>
  <c r="AD87" i="12" s="1"/>
  <c r="X107" i="12"/>
  <c r="X115" i="12" s="1"/>
  <c r="W120" i="12"/>
  <c r="X119" i="12"/>
  <c r="U133" i="12"/>
  <c r="T134" i="12"/>
  <c r="AF77" i="12"/>
  <c r="AE78" i="12"/>
  <c r="S135" i="12"/>
  <c r="S142" i="12" s="1"/>
  <c r="V121" i="12"/>
  <c r="V129" i="12" s="1"/>
  <c r="AC91" i="12"/>
  <c r="AB92" i="12"/>
  <c r="P161" i="12"/>
  <c r="O162" i="12"/>
  <c r="AA93" i="12"/>
  <c r="AA101" i="12" s="1"/>
  <c r="P156" i="12" l="1"/>
  <c r="C240" i="12"/>
  <c r="R147" i="12"/>
  <c r="Q148" i="12"/>
  <c r="Q149" i="12" s="1"/>
  <c r="Q156" i="12" s="1"/>
  <c r="AF73" i="12"/>
  <c r="F213" i="12"/>
  <c r="D226" i="12"/>
  <c r="AE79" i="12"/>
  <c r="AE87" i="12" s="1"/>
  <c r="AG65" i="12"/>
  <c r="AI64" i="12" s="1"/>
  <c r="AI66" i="12"/>
  <c r="M184" i="12"/>
  <c r="H204" i="12"/>
  <c r="I203" i="12"/>
  <c r="I199" i="12"/>
  <c r="F212" i="12"/>
  <c r="G217" i="12"/>
  <c r="F218" i="12"/>
  <c r="G205" i="12"/>
  <c r="G212" i="12" s="1"/>
  <c r="C246" i="12"/>
  <c r="D231" i="12"/>
  <c r="E219" i="12"/>
  <c r="E226" i="12" s="1"/>
  <c r="N177" i="12"/>
  <c r="N185" i="12" s="1"/>
  <c r="J191" i="12"/>
  <c r="D227" i="12"/>
  <c r="K190" i="12"/>
  <c r="L189" i="12"/>
  <c r="V128" i="12"/>
  <c r="AD86" i="12"/>
  <c r="AA100" i="12"/>
  <c r="T135" i="12"/>
  <c r="T143" i="12" s="1"/>
  <c r="AB93" i="12"/>
  <c r="AB101" i="12" s="1"/>
  <c r="S143" i="12"/>
  <c r="O175" i="12"/>
  <c r="O176" i="12" s="1"/>
  <c r="AD91" i="12"/>
  <c r="AC92" i="12"/>
  <c r="AF78" i="12"/>
  <c r="AG77" i="12"/>
  <c r="X114" i="12"/>
  <c r="Y107" i="12"/>
  <c r="Y114" i="12" s="1"/>
  <c r="N170" i="12"/>
  <c r="Z106" i="12"/>
  <c r="AA105" i="12"/>
  <c r="V133" i="12"/>
  <c r="U134" i="12"/>
  <c r="Y119" i="12"/>
  <c r="X120" i="12"/>
  <c r="W121" i="12"/>
  <c r="W128" i="12" s="1"/>
  <c r="O163" i="12"/>
  <c r="O170" i="12" s="1"/>
  <c r="P162" i="12"/>
  <c r="Q161" i="12"/>
  <c r="Q157" i="12" l="1"/>
  <c r="R148" i="12"/>
  <c r="R149" i="12" s="1"/>
  <c r="R156" i="12" s="1"/>
  <c r="S147" i="12"/>
  <c r="AE86" i="12"/>
  <c r="AF79" i="12"/>
  <c r="AF87" i="12" s="1"/>
  <c r="AI68" i="12"/>
  <c r="AJ67" i="12" s="1"/>
  <c r="AI70" i="12"/>
  <c r="AG72" i="12"/>
  <c r="AI72" i="12" s="1"/>
  <c r="J199" i="12"/>
  <c r="AG73" i="12"/>
  <c r="AI73" i="12" s="1"/>
  <c r="N184" i="12"/>
  <c r="G213" i="12"/>
  <c r="W129" i="12"/>
  <c r="F219" i="12"/>
  <c r="E227" i="12"/>
  <c r="J198" i="12"/>
  <c r="H217" i="12"/>
  <c r="G218" i="12"/>
  <c r="D232" i="12"/>
  <c r="E231" i="12"/>
  <c r="J203" i="12"/>
  <c r="I204" i="12"/>
  <c r="K191" i="12"/>
  <c r="K199" i="12" s="1"/>
  <c r="C243" i="12"/>
  <c r="C244" i="12"/>
  <c r="C247" i="12"/>
  <c r="D243" i="12"/>
  <c r="O177" i="12"/>
  <c r="O185" i="12" s="1"/>
  <c r="M189" i="12"/>
  <c r="L190" i="12"/>
  <c r="H205" i="12"/>
  <c r="H213" i="12" s="1"/>
  <c r="P175" i="12"/>
  <c r="P176" i="12" s="1"/>
  <c r="AB100" i="12"/>
  <c r="X121" i="12"/>
  <c r="X129" i="12" s="1"/>
  <c r="Q162" i="12"/>
  <c r="R161" i="12"/>
  <c r="Y120" i="12"/>
  <c r="Z119" i="12"/>
  <c r="U135" i="12"/>
  <c r="U142" i="12" s="1"/>
  <c r="Y115" i="12"/>
  <c r="AG78" i="12"/>
  <c r="T142" i="12"/>
  <c r="P163" i="12"/>
  <c r="P171" i="12" s="1"/>
  <c r="V134" i="12"/>
  <c r="W133" i="12"/>
  <c r="AC93" i="12"/>
  <c r="AC101" i="12" s="1"/>
  <c r="AA106" i="12"/>
  <c r="AB105" i="12"/>
  <c r="AD92" i="12"/>
  <c r="AE91" i="12"/>
  <c r="O171" i="12"/>
  <c r="Z107" i="12"/>
  <c r="Z114" i="12" s="1"/>
  <c r="R157" i="12" l="1"/>
  <c r="T147" i="12"/>
  <c r="S148" i="12"/>
  <c r="S149" i="12" s="1"/>
  <c r="S156" i="12" s="1"/>
  <c r="AF86" i="12"/>
  <c r="AI80" i="12"/>
  <c r="C255" i="12"/>
  <c r="K198" i="12"/>
  <c r="C245" i="12"/>
  <c r="D245" i="12" s="1"/>
  <c r="O184" i="12"/>
  <c r="I217" i="12"/>
  <c r="H218" i="12"/>
  <c r="H212" i="12"/>
  <c r="I205" i="12"/>
  <c r="G219" i="12"/>
  <c r="G226" i="12" s="1"/>
  <c r="P177" i="12"/>
  <c r="P185" i="12" s="1"/>
  <c r="L191" i="12"/>
  <c r="L199" i="12" s="1"/>
  <c r="K203" i="12"/>
  <c r="J204" i="12"/>
  <c r="M190" i="12"/>
  <c r="N189" i="12"/>
  <c r="F231" i="12"/>
  <c r="E232" i="12"/>
  <c r="F226" i="12"/>
  <c r="C254" i="12"/>
  <c r="D233" i="12"/>
  <c r="F227" i="12"/>
  <c r="Z115" i="12"/>
  <c r="X128" i="12"/>
  <c r="U143" i="12"/>
  <c r="P170" i="12"/>
  <c r="Y121" i="12"/>
  <c r="Y129" i="12" s="1"/>
  <c r="X133" i="12"/>
  <c r="W134" i="12"/>
  <c r="AG79" i="12"/>
  <c r="S161" i="12"/>
  <c r="R162" i="12"/>
  <c r="AA107" i="12"/>
  <c r="AA114" i="12" s="1"/>
  <c r="V135" i="12"/>
  <c r="V143" i="12" s="1"/>
  <c r="Q163" i="12"/>
  <c r="Q170" i="12" s="1"/>
  <c r="AD93" i="12"/>
  <c r="AD100" i="12" s="1"/>
  <c r="AC100" i="12"/>
  <c r="AE92" i="12"/>
  <c r="AF91" i="12"/>
  <c r="AC105" i="12"/>
  <c r="AB106" i="12"/>
  <c r="Z120" i="12"/>
  <c r="AA119" i="12"/>
  <c r="Q175" i="12"/>
  <c r="Q176" i="12" s="1"/>
  <c r="S157" i="12" l="1"/>
  <c r="U147" i="12"/>
  <c r="T148" i="12"/>
  <c r="T149" i="12" s="1"/>
  <c r="T157" i="12" s="1"/>
  <c r="I212" i="12"/>
  <c r="AE93" i="12"/>
  <c r="AE101" i="12" s="1"/>
  <c r="AI78" i="12"/>
  <c r="AI84" i="12"/>
  <c r="AI82" i="12"/>
  <c r="D241" i="12"/>
  <c r="AG86" i="12"/>
  <c r="AI86" i="12" s="1"/>
  <c r="AG87" i="12"/>
  <c r="AI87" i="12" s="1"/>
  <c r="C260" i="12"/>
  <c r="D257" i="12" s="1"/>
  <c r="D240" i="12"/>
  <c r="L198" i="12"/>
  <c r="I213" i="12"/>
  <c r="M191" i="12"/>
  <c r="M199" i="12" s="1"/>
  <c r="P184" i="12"/>
  <c r="N190" i="12"/>
  <c r="O189" i="12"/>
  <c r="K204" i="12"/>
  <c r="L203" i="12"/>
  <c r="G227" i="12"/>
  <c r="D246" i="12"/>
  <c r="E245" i="12"/>
  <c r="H219" i="12"/>
  <c r="I218" i="12"/>
  <c r="J217" i="12"/>
  <c r="J205" i="12"/>
  <c r="J212" i="12" s="1"/>
  <c r="E233" i="12"/>
  <c r="E240" i="12" s="1"/>
  <c r="Q177" i="12"/>
  <c r="Q184" i="12" s="1"/>
  <c r="G231" i="12"/>
  <c r="F232" i="12"/>
  <c r="AA115" i="12"/>
  <c r="V142" i="12"/>
  <c r="Q171" i="12"/>
  <c r="Y128" i="12"/>
  <c r="AB119" i="12"/>
  <c r="AA120" i="12"/>
  <c r="AB107" i="12"/>
  <c r="AB115" i="12" s="1"/>
  <c r="Z121" i="12"/>
  <c r="Z129" i="12" s="1"/>
  <c r="AD105" i="12"/>
  <c r="AC106" i="12"/>
  <c r="AD101" i="12"/>
  <c r="AG91" i="12"/>
  <c r="AF92" i="12"/>
  <c r="R163" i="12"/>
  <c r="R171" i="12" s="1"/>
  <c r="S162" i="12"/>
  <c r="T161" i="12"/>
  <c r="W135" i="12"/>
  <c r="W143" i="12" s="1"/>
  <c r="R175" i="12"/>
  <c r="R176" i="12" s="1"/>
  <c r="X134" i="12"/>
  <c r="Y133" i="12"/>
  <c r="T156" i="12" l="1"/>
  <c r="U148" i="12"/>
  <c r="U149" i="12" s="1"/>
  <c r="U156" i="12" s="1"/>
  <c r="V147" i="12"/>
  <c r="Q185" i="12"/>
  <c r="AJ81" i="12"/>
  <c r="AE100" i="12"/>
  <c r="AF93" i="12"/>
  <c r="AF101" i="12" s="1"/>
  <c r="H227" i="12"/>
  <c r="C258" i="12"/>
  <c r="C261" i="12"/>
  <c r="C269" i="12" s="1"/>
  <c r="H226" i="12"/>
  <c r="C257" i="12"/>
  <c r="C259" i="12" s="1"/>
  <c r="J213" i="12"/>
  <c r="M198" i="12"/>
  <c r="E241" i="12"/>
  <c r="I219" i="12"/>
  <c r="I226" i="12" s="1"/>
  <c r="K205" i="12"/>
  <c r="K212" i="12" s="1"/>
  <c r="O190" i="12"/>
  <c r="P189" i="12"/>
  <c r="L204" i="12"/>
  <c r="M203" i="12"/>
  <c r="N191" i="12"/>
  <c r="N198" i="12" s="1"/>
  <c r="J218" i="12"/>
  <c r="K217" i="12"/>
  <c r="E246" i="12"/>
  <c r="F245" i="12"/>
  <c r="F233" i="12"/>
  <c r="R177" i="12"/>
  <c r="R185" i="12" s="1"/>
  <c r="H231" i="12"/>
  <c r="G232" i="12"/>
  <c r="D247" i="12"/>
  <c r="W142" i="12"/>
  <c r="U161" i="12"/>
  <c r="T162" i="12"/>
  <c r="AD106" i="12"/>
  <c r="AE105" i="12"/>
  <c r="S163" i="12"/>
  <c r="S170" i="12" s="1"/>
  <c r="AB114" i="12"/>
  <c r="S175" i="12"/>
  <c r="S176" i="12" s="1"/>
  <c r="R170" i="12"/>
  <c r="Z128" i="12"/>
  <c r="AG92" i="12"/>
  <c r="X135" i="12"/>
  <c r="X143" i="12" s="1"/>
  <c r="AA121" i="12"/>
  <c r="AA128" i="12" s="1"/>
  <c r="Y134" i="12"/>
  <c r="Z133" i="12"/>
  <c r="AC107" i="12"/>
  <c r="AC115" i="12" s="1"/>
  <c r="AB120" i="12"/>
  <c r="AC119" i="12"/>
  <c r="U157" i="12" l="1"/>
  <c r="W147" i="12"/>
  <c r="V148" i="12"/>
  <c r="V149" i="12" s="1"/>
  <c r="V157" i="12" s="1"/>
  <c r="C268" i="12"/>
  <c r="AF100" i="12"/>
  <c r="AI94" i="12"/>
  <c r="F241" i="12"/>
  <c r="D254" i="12"/>
  <c r="R184" i="12"/>
  <c r="I227" i="12"/>
  <c r="D255" i="12"/>
  <c r="K213" i="12"/>
  <c r="F240" i="12"/>
  <c r="N199" i="12"/>
  <c r="I231" i="12"/>
  <c r="H232" i="12"/>
  <c r="S177" i="12"/>
  <c r="S185" i="12" s="1"/>
  <c r="D259" i="12"/>
  <c r="C274" i="12"/>
  <c r="F246" i="12"/>
  <c r="G245" i="12"/>
  <c r="M204" i="12"/>
  <c r="N203" i="12"/>
  <c r="K218" i="12"/>
  <c r="L217" i="12"/>
  <c r="J219" i="12"/>
  <c r="J227" i="12" s="1"/>
  <c r="G233" i="12"/>
  <c r="G240" i="12" s="1"/>
  <c r="E247" i="12"/>
  <c r="E255" i="12" s="1"/>
  <c r="L205" i="12"/>
  <c r="L213" i="12" s="1"/>
  <c r="P190" i="12"/>
  <c r="Q189" i="12"/>
  <c r="O191" i="12"/>
  <c r="O198" i="12" s="1"/>
  <c r="AA129" i="12"/>
  <c r="T163" i="12"/>
  <c r="T171" i="12" s="1"/>
  <c r="X142" i="12"/>
  <c r="V156" i="12"/>
  <c r="S171" i="12"/>
  <c r="V161" i="12"/>
  <c r="U162" i="12"/>
  <c r="AC120" i="12"/>
  <c r="AD119" i="12"/>
  <c r="Z134" i="12"/>
  <c r="AA133" i="12"/>
  <c r="AB121" i="12"/>
  <c r="AB128" i="12" s="1"/>
  <c r="Y135" i="12"/>
  <c r="Y142" i="12" s="1"/>
  <c r="AC114" i="12"/>
  <c r="T175" i="12"/>
  <c r="T176" i="12" s="1"/>
  <c r="AF105" i="12"/>
  <c r="AE106" i="12"/>
  <c r="AG93" i="12"/>
  <c r="AD107" i="12"/>
  <c r="AD114" i="12" s="1"/>
  <c r="X147" i="12" l="1"/>
  <c r="W148" i="12"/>
  <c r="W149" i="12" s="1"/>
  <c r="W156" i="12" s="1"/>
  <c r="O199" i="12"/>
  <c r="AI92" i="12"/>
  <c r="E254" i="12"/>
  <c r="AE107" i="12"/>
  <c r="AE115" i="12" s="1"/>
  <c r="AI96" i="12"/>
  <c r="AI98" i="12"/>
  <c r="AG100" i="12"/>
  <c r="AI100" i="12" s="1"/>
  <c r="AG101" i="12"/>
  <c r="AI101" i="12" s="1"/>
  <c r="L212" i="12"/>
  <c r="G241" i="12"/>
  <c r="K219" i="12"/>
  <c r="K226" i="12" s="1"/>
  <c r="S184" i="12"/>
  <c r="R189" i="12"/>
  <c r="Q190" i="12"/>
  <c r="O203" i="12"/>
  <c r="N204" i="12"/>
  <c r="D260" i="12"/>
  <c r="E259" i="12"/>
  <c r="M217" i="12"/>
  <c r="L218" i="12"/>
  <c r="P191" i="12"/>
  <c r="P198" i="12" s="1"/>
  <c r="M205" i="12"/>
  <c r="M213" i="12" s="1"/>
  <c r="H233" i="12"/>
  <c r="H245" i="12"/>
  <c r="G246" i="12"/>
  <c r="I232" i="12"/>
  <c r="J231" i="12"/>
  <c r="T177" i="12"/>
  <c r="T185" i="12" s="1"/>
  <c r="J226" i="12"/>
  <c r="F247" i="12"/>
  <c r="C271" i="12"/>
  <c r="D271" i="12"/>
  <c r="C272" i="12"/>
  <c r="C275" i="12"/>
  <c r="Y143" i="12"/>
  <c r="AB129" i="12"/>
  <c r="U163" i="12"/>
  <c r="U170" i="12" s="1"/>
  <c r="T170" i="12"/>
  <c r="AA134" i="12"/>
  <c r="AB133" i="12"/>
  <c r="V162" i="12"/>
  <c r="W161" i="12"/>
  <c r="Z135" i="12"/>
  <c r="Z142" i="12" s="1"/>
  <c r="AG105" i="12"/>
  <c r="AF106" i="12"/>
  <c r="U175" i="12"/>
  <c r="U176" i="12" s="1"/>
  <c r="AE119" i="12"/>
  <c r="AD120" i="12"/>
  <c r="AD115" i="12"/>
  <c r="AC121" i="12"/>
  <c r="AC128" i="12" s="1"/>
  <c r="W157" i="12" l="1"/>
  <c r="X148" i="12"/>
  <c r="X149" i="12" s="1"/>
  <c r="X157" i="12" s="1"/>
  <c r="Y147" i="12"/>
  <c r="AE114" i="12"/>
  <c r="T184" i="12"/>
  <c r="AJ95" i="12"/>
  <c r="P199" i="12"/>
  <c r="AF107" i="12"/>
  <c r="AF114" i="12" s="1"/>
  <c r="H241" i="12"/>
  <c r="C283" i="12"/>
  <c r="C282" i="12"/>
  <c r="K227" i="12"/>
  <c r="H240" i="12"/>
  <c r="M212" i="12"/>
  <c r="Q191" i="12"/>
  <c r="Q198" i="12" s="1"/>
  <c r="G247" i="12"/>
  <c r="G254" i="12" s="1"/>
  <c r="N205" i="12"/>
  <c r="N212" i="12" s="1"/>
  <c r="I245" i="12"/>
  <c r="H246" i="12"/>
  <c r="R190" i="12"/>
  <c r="S189" i="12"/>
  <c r="U177" i="12"/>
  <c r="U184" i="12" s="1"/>
  <c r="O204" i="12"/>
  <c r="P203" i="12"/>
  <c r="L219" i="12"/>
  <c r="L226" i="12" s="1"/>
  <c r="N217" i="12"/>
  <c r="M218" i="12"/>
  <c r="F255" i="12"/>
  <c r="C273" i="12"/>
  <c r="K231" i="12"/>
  <c r="J232" i="12"/>
  <c r="E260" i="12"/>
  <c r="F259" i="12"/>
  <c r="F254" i="12"/>
  <c r="I233" i="12"/>
  <c r="I240" i="12" s="1"/>
  <c r="D261" i="12"/>
  <c r="AG106" i="12"/>
  <c r="AC129" i="12"/>
  <c r="Z143" i="12"/>
  <c r="AE120" i="12"/>
  <c r="AF119" i="12"/>
  <c r="X161" i="12"/>
  <c r="W162" i="12"/>
  <c r="V175" i="12"/>
  <c r="V176" i="12" s="1"/>
  <c r="V163" i="12"/>
  <c r="V170" i="12" s="1"/>
  <c r="U171" i="12"/>
  <c r="X156" i="12"/>
  <c r="AB134" i="12"/>
  <c r="AC133" i="12"/>
  <c r="AA135" i="12"/>
  <c r="AA143" i="12" s="1"/>
  <c r="AD121" i="12"/>
  <c r="AD129" i="12" s="1"/>
  <c r="Y148" i="12" l="1"/>
  <c r="Y149" i="12" s="1"/>
  <c r="Y156" i="12" s="1"/>
  <c r="Z147" i="12"/>
  <c r="AF115" i="12"/>
  <c r="AE121" i="12"/>
  <c r="AE128" i="12" s="1"/>
  <c r="AG107" i="12"/>
  <c r="AI106" i="12" s="1"/>
  <c r="AI108" i="12"/>
  <c r="D268" i="12"/>
  <c r="V171" i="12"/>
  <c r="U185" i="12"/>
  <c r="L227" i="12"/>
  <c r="D269" i="12"/>
  <c r="G255" i="12"/>
  <c r="V177" i="12"/>
  <c r="V185" i="12" s="1"/>
  <c r="F260" i="12"/>
  <c r="G259" i="12"/>
  <c r="N218" i="12"/>
  <c r="O217" i="12"/>
  <c r="N213" i="12"/>
  <c r="J233" i="12"/>
  <c r="I241" i="12"/>
  <c r="L231" i="12"/>
  <c r="K232" i="12"/>
  <c r="R191" i="12"/>
  <c r="R198" i="12" s="1"/>
  <c r="P204" i="12"/>
  <c r="Q203" i="12"/>
  <c r="H247" i="12"/>
  <c r="Q199" i="12"/>
  <c r="M219" i="12"/>
  <c r="M226" i="12" s="1"/>
  <c r="D273" i="12"/>
  <c r="C288" i="12"/>
  <c r="E261" i="12"/>
  <c r="E268" i="12" s="1"/>
  <c r="S190" i="12"/>
  <c r="T189" i="12"/>
  <c r="O205" i="12"/>
  <c r="O212" i="12" s="1"/>
  <c r="I246" i="12"/>
  <c r="J245" i="12"/>
  <c r="AD128" i="12"/>
  <c r="AA142" i="12"/>
  <c r="W163" i="12"/>
  <c r="W170" i="12" s="1"/>
  <c r="W175" i="12"/>
  <c r="W176" i="12" s="1"/>
  <c r="Y161" i="12"/>
  <c r="X162" i="12"/>
  <c r="AD133" i="12"/>
  <c r="AC134" i="12"/>
  <c r="AB135" i="12"/>
  <c r="AB143" i="12" s="1"/>
  <c r="AG119" i="12"/>
  <c r="AF120" i="12"/>
  <c r="Y157" i="12" l="1"/>
  <c r="Z148" i="12"/>
  <c r="Z149" i="12" s="1"/>
  <c r="Z156" i="12" s="1"/>
  <c r="AA147" i="12"/>
  <c r="AG115" i="12"/>
  <c r="AI115" i="12" s="1"/>
  <c r="AG114" i="12"/>
  <c r="AI114" i="12" s="1"/>
  <c r="AE129" i="12"/>
  <c r="H254" i="12"/>
  <c r="AI112" i="12"/>
  <c r="AI110" i="12"/>
  <c r="AJ109" i="12" s="1"/>
  <c r="V184" i="12"/>
  <c r="AF121" i="12"/>
  <c r="AF128" i="12" s="1"/>
  <c r="J240" i="12"/>
  <c r="R199" i="12"/>
  <c r="O213" i="12"/>
  <c r="E269" i="12"/>
  <c r="K233" i="12"/>
  <c r="K241" i="12" s="1"/>
  <c r="I247" i="12"/>
  <c r="I254" i="12" s="1"/>
  <c r="H255" i="12"/>
  <c r="L232" i="12"/>
  <c r="M231" i="12"/>
  <c r="P217" i="12"/>
  <c r="O218" i="12"/>
  <c r="G260" i="12"/>
  <c r="H259" i="12"/>
  <c r="M227" i="12"/>
  <c r="P205" i="12"/>
  <c r="P213" i="12" s="1"/>
  <c r="J241" i="12"/>
  <c r="F261" i="12"/>
  <c r="F268" i="12" s="1"/>
  <c r="J246" i="12"/>
  <c r="K245" i="12"/>
  <c r="N219" i="12"/>
  <c r="N227" i="12" s="1"/>
  <c r="E273" i="12"/>
  <c r="D274" i="12"/>
  <c r="U189" i="12"/>
  <c r="T190" i="12"/>
  <c r="C286" i="12"/>
  <c r="C289" i="12"/>
  <c r="C285" i="12"/>
  <c r="D285" i="12"/>
  <c r="W177" i="12"/>
  <c r="W184" i="12" s="1"/>
  <c r="R203" i="12"/>
  <c r="Q204" i="12"/>
  <c r="S191" i="12"/>
  <c r="S199" i="12" s="1"/>
  <c r="AG120" i="12"/>
  <c r="AC135" i="12"/>
  <c r="AC142" i="12" s="1"/>
  <c r="X163" i="12"/>
  <c r="X171" i="12" s="1"/>
  <c r="AB142" i="12"/>
  <c r="Y162" i="12"/>
  <c r="Z161" i="12"/>
  <c r="AE133" i="12"/>
  <c r="AD134" i="12"/>
  <c r="X175" i="12"/>
  <c r="X176" i="12" s="1"/>
  <c r="W171" i="12"/>
  <c r="Z157" i="12" l="1"/>
  <c r="AA148" i="12"/>
  <c r="AA149" i="12" s="1"/>
  <c r="AA156" i="12" s="1"/>
  <c r="AB147" i="12"/>
  <c r="W185" i="12"/>
  <c r="I255" i="12"/>
  <c r="AG121" i="12"/>
  <c r="AG129" i="12" s="1"/>
  <c r="AI129" i="12" s="1"/>
  <c r="AI122" i="12"/>
  <c r="C297" i="12"/>
  <c r="AF129" i="12"/>
  <c r="S198" i="12"/>
  <c r="C296" i="12"/>
  <c r="K240" i="12"/>
  <c r="P212" i="12"/>
  <c r="U190" i="12"/>
  <c r="V189" i="12"/>
  <c r="C287" i="12"/>
  <c r="D275" i="12"/>
  <c r="I259" i="12"/>
  <c r="H260" i="12"/>
  <c r="E274" i="12"/>
  <c r="F273" i="12"/>
  <c r="Q205" i="12"/>
  <c r="Q213" i="12" s="1"/>
  <c r="N226" i="12"/>
  <c r="O219" i="12"/>
  <c r="O227" i="12" s="1"/>
  <c r="G261" i="12"/>
  <c r="X177" i="12"/>
  <c r="X184" i="12" s="1"/>
  <c r="S203" i="12"/>
  <c r="R204" i="12"/>
  <c r="P218" i="12"/>
  <c r="Q217" i="12"/>
  <c r="M232" i="12"/>
  <c r="N231" i="12"/>
  <c r="F269" i="12"/>
  <c r="L245" i="12"/>
  <c r="K246" i="12"/>
  <c r="L233" i="12"/>
  <c r="L240" i="12" s="1"/>
  <c r="T191" i="12"/>
  <c r="T198" i="12" s="1"/>
  <c r="J247" i="12"/>
  <c r="J254" i="12" s="1"/>
  <c r="AF133" i="12"/>
  <c r="AE134" i="12"/>
  <c r="Y163" i="12"/>
  <c r="Y170" i="12" s="1"/>
  <c r="X170" i="12"/>
  <c r="AD135" i="12"/>
  <c r="AD143" i="12" s="1"/>
  <c r="AA161" i="12"/>
  <c r="Z162" i="12"/>
  <c r="AC143" i="12"/>
  <c r="Y175" i="12"/>
  <c r="Y176" i="12" s="1"/>
  <c r="AA157" i="12" l="1"/>
  <c r="AB148" i="12"/>
  <c r="AB149" i="12" s="1"/>
  <c r="AB156" i="12" s="1"/>
  <c r="AC147" i="12"/>
  <c r="AG128" i="12"/>
  <c r="AI128" i="12" s="1"/>
  <c r="AE135" i="12"/>
  <c r="AE143" i="12" s="1"/>
  <c r="D283" i="12"/>
  <c r="AI126" i="12"/>
  <c r="AI124" i="12"/>
  <c r="G268" i="12"/>
  <c r="AI120" i="12"/>
  <c r="O226" i="12"/>
  <c r="X185" i="12"/>
  <c r="L241" i="12"/>
  <c r="Q212" i="12"/>
  <c r="J259" i="12"/>
  <c r="I260" i="12"/>
  <c r="O231" i="12"/>
  <c r="N232" i="12"/>
  <c r="T199" i="12"/>
  <c r="M233" i="12"/>
  <c r="M240" i="12" s="1"/>
  <c r="D282" i="12"/>
  <c r="G269" i="12"/>
  <c r="J255" i="12"/>
  <c r="K247" i="12"/>
  <c r="K254" i="12" s="1"/>
  <c r="P219" i="12"/>
  <c r="P227" i="12" s="1"/>
  <c r="F274" i="12"/>
  <c r="G273" i="12"/>
  <c r="D287" i="12"/>
  <c r="C302" i="12"/>
  <c r="Q218" i="12"/>
  <c r="R217" i="12"/>
  <c r="Y177" i="12"/>
  <c r="Y184" i="12" s="1"/>
  <c r="M245" i="12"/>
  <c r="L246" i="12"/>
  <c r="R205" i="12"/>
  <c r="R213" i="12" s="1"/>
  <c r="E275" i="12"/>
  <c r="E283" i="12" s="1"/>
  <c r="V190" i="12"/>
  <c r="W189" i="12"/>
  <c r="S204" i="12"/>
  <c r="T203" i="12"/>
  <c r="H261" i="12"/>
  <c r="H268" i="12" s="1"/>
  <c r="U191" i="12"/>
  <c r="U199" i="12" s="1"/>
  <c r="AD142" i="12"/>
  <c r="Y171" i="12"/>
  <c r="AB157" i="12"/>
  <c r="Z163" i="12"/>
  <c r="Z171" i="12" s="1"/>
  <c r="AA162" i="12"/>
  <c r="AB161" i="12"/>
  <c r="Z175" i="12"/>
  <c r="Z176" i="12" s="1"/>
  <c r="AG133" i="12"/>
  <c r="AF134" i="12"/>
  <c r="AC148" i="12" l="1"/>
  <c r="AC149" i="12" s="1"/>
  <c r="AC156" i="12" s="1"/>
  <c r="AD147" i="12"/>
  <c r="R212" i="12"/>
  <c r="AE142" i="12"/>
  <c r="C299" i="12"/>
  <c r="AF135" i="12"/>
  <c r="AF142" i="12" s="1"/>
  <c r="Y185" i="12"/>
  <c r="E282" i="12"/>
  <c r="U198" i="12"/>
  <c r="AJ123" i="12"/>
  <c r="P226" i="12"/>
  <c r="H269" i="12"/>
  <c r="Q219" i="12"/>
  <c r="Q226" i="12" s="1"/>
  <c r="M241" i="12"/>
  <c r="D299" i="12"/>
  <c r="C300" i="12"/>
  <c r="C303" i="12"/>
  <c r="K255" i="12"/>
  <c r="S205" i="12"/>
  <c r="S213" i="12" s="1"/>
  <c r="W190" i="12"/>
  <c r="X189" i="12"/>
  <c r="L247" i="12"/>
  <c r="L255" i="12" s="1"/>
  <c r="E287" i="12"/>
  <c r="D288" i="12"/>
  <c r="U203" i="12"/>
  <c r="T204" i="12"/>
  <c r="V191" i="12"/>
  <c r="V199" i="12" s="1"/>
  <c r="M246" i="12"/>
  <c r="N245" i="12"/>
  <c r="H273" i="12"/>
  <c r="G274" i="12"/>
  <c r="N233" i="12"/>
  <c r="N240" i="12" s="1"/>
  <c r="P231" i="12"/>
  <c r="O232" i="12"/>
  <c r="Z177" i="12"/>
  <c r="Z185" i="12" s="1"/>
  <c r="I261" i="12"/>
  <c r="I269" i="12" s="1"/>
  <c r="R218" i="12"/>
  <c r="S217" i="12"/>
  <c r="F275" i="12"/>
  <c r="J260" i="12"/>
  <c r="K259" i="12"/>
  <c r="Z170" i="12"/>
  <c r="AG134" i="12"/>
  <c r="AC161" i="12"/>
  <c r="AB162" i="12"/>
  <c r="AA163" i="12"/>
  <c r="AA171" i="12" s="1"/>
  <c r="AC157" i="12"/>
  <c r="AA175" i="12"/>
  <c r="AA176" i="12" s="1"/>
  <c r="AD148" i="12" l="1"/>
  <c r="AD149" i="12" s="1"/>
  <c r="AD157" i="12" s="1"/>
  <c r="AE147" i="12"/>
  <c r="AF143" i="12"/>
  <c r="F283" i="12"/>
  <c r="C311" i="12"/>
  <c r="AI136" i="12"/>
  <c r="C301" i="12"/>
  <c r="D301" i="12" s="1"/>
  <c r="N241" i="12"/>
  <c r="Z184" i="12"/>
  <c r="AA170" i="12"/>
  <c r="Q227" i="12"/>
  <c r="C310" i="12"/>
  <c r="S212" i="12"/>
  <c r="I268" i="12"/>
  <c r="J261" i="12"/>
  <c r="J269" i="12" s="1"/>
  <c r="L254" i="12"/>
  <c r="F282" i="12"/>
  <c r="G275" i="12"/>
  <c r="G283" i="12" s="1"/>
  <c r="X190" i="12"/>
  <c r="Y189" i="12"/>
  <c r="I273" i="12"/>
  <c r="H274" i="12"/>
  <c r="T205" i="12"/>
  <c r="T213" i="12" s="1"/>
  <c r="W191" i="12"/>
  <c r="W198" i="12" s="1"/>
  <c r="U204" i="12"/>
  <c r="V203" i="12"/>
  <c r="N246" i="12"/>
  <c r="O245" i="12"/>
  <c r="AA177" i="12"/>
  <c r="AA185" i="12" s="1"/>
  <c r="S218" i="12"/>
  <c r="T217" i="12"/>
  <c r="O233" i="12"/>
  <c r="O241" i="12" s="1"/>
  <c r="M247" i="12"/>
  <c r="M255" i="12" s="1"/>
  <c r="D289" i="12"/>
  <c r="R219" i="12"/>
  <c r="R227" i="12" s="1"/>
  <c r="P232" i="12"/>
  <c r="Q231" i="12"/>
  <c r="V198" i="12"/>
  <c r="F287" i="12"/>
  <c r="E288" i="12"/>
  <c r="K260" i="12"/>
  <c r="L259" i="12"/>
  <c r="AD161" i="12"/>
  <c r="AC162" i="12"/>
  <c r="AB163" i="12"/>
  <c r="AB170" i="12" s="1"/>
  <c r="AG135" i="12"/>
  <c r="AG142" i="12" s="1"/>
  <c r="AI142" i="12" s="1"/>
  <c r="AB175" i="12"/>
  <c r="AB176" i="12" s="1"/>
  <c r="AD156" i="12" l="1"/>
  <c r="AE148" i="12"/>
  <c r="AE149" i="12" s="1"/>
  <c r="AE157" i="12" s="1"/>
  <c r="AF147" i="12"/>
  <c r="E301" i="12"/>
  <c r="F301" i="12" s="1"/>
  <c r="D302" i="12"/>
  <c r="D303" i="12" s="1"/>
  <c r="AI140" i="12"/>
  <c r="AI138" i="12"/>
  <c r="AI134" i="12"/>
  <c r="D296" i="12"/>
  <c r="AG143" i="12"/>
  <c r="AI143" i="12" s="1"/>
  <c r="AB171" i="12"/>
  <c r="M254" i="12"/>
  <c r="U217" i="12"/>
  <c r="T218" i="12"/>
  <c r="T212" i="12"/>
  <c r="G282" i="12"/>
  <c r="F288" i="12"/>
  <c r="G287" i="12"/>
  <c r="D297" i="12"/>
  <c r="S219" i="12"/>
  <c r="S226" i="12" s="1"/>
  <c r="W203" i="12"/>
  <c r="V204" i="12"/>
  <c r="H275" i="12"/>
  <c r="H282" i="12" s="1"/>
  <c r="Q232" i="12"/>
  <c r="R231" i="12"/>
  <c r="AA184" i="12"/>
  <c r="U205" i="12"/>
  <c r="U212" i="12" s="1"/>
  <c r="I274" i="12"/>
  <c r="J273" i="12"/>
  <c r="AB177" i="12"/>
  <c r="AB184" i="12" s="1"/>
  <c r="L260" i="12"/>
  <c r="M259" i="12"/>
  <c r="W199" i="12"/>
  <c r="Z189" i="12"/>
  <c r="Y190" i="12"/>
  <c r="J268" i="12"/>
  <c r="P233" i="12"/>
  <c r="P240" i="12" s="1"/>
  <c r="R226" i="12"/>
  <c r="P245" i="12"/>
  <c r="O246" i="12"/>
  <c r="X191" i="12"/>
  <c r="X198" i="12" s="1"/>
  <c r="K261" i="12"/>
  <c r="K269" i="12" s="1"/>
  <c r="O240" i="12"/>
  <c r="E289" i="12"/>
  <c r="E297" i="12" s="1"/>
  <c r="N247" i="12"/>
  <c r="N254" i="12" s="1"/>
  <c r="AC175" i="12"/>
  <c r="AC176" i="12" s="1"/>
  <c r="AC163" i="12"/>
  <c r="AC170" i="12" s="1"/>
  <c r="AD162" i="12"/>
  <c r="AE161" i="12"/>
  <c r="AJ137" i="12" l="1"/>
  <c r="E302" i="12"/>
  <c r="E303" i="12" s="1"/>
  <c r="E311" i="12" s="1"/>
  <c r="AE156" i="12"/>
  <c r="AF148" i="12"/>
  <c r="AF149" i="12" s="1"/>
  <c r="AF156" i="12" s="1"/>
  <c r="AG147" i="12"/>
  <c r="X199" i="12"/>
  <c r="AB185" i="12"/>
  <c r="H283" i="12"/>
  <c r="AC171" i="12"/>
  <c r="U213" i="12"/>
  <c r="W204" i="12"/>
  <c r="X203" i="12"/>
  <c r="F289" i="12"/>
  <c r="F297" i="12" s="1"/>
  <c r="S231" i="12"/>
  <c r="R232" i="12"/>
  <c r="P241" i="12"/>
  <c r="Y191" i="12"/>
  <c r="Y198" i="12" s="1"/>
  <c r="J274" i="12"/>
  <c r="K273" i="12"/>
  <c r="S227" i="12"/>
  <c r="F302" i="12"/>
  <c r="G301" i="12"/>
  <c r="AC177" i="12"/>
  <c r="AC185" i="12" s="1"/>
  <c r="Z190" i="12"/>
  <c r="AA189" i="12"/>
  <c r="I275" i="12"/>
  <c r="Q233" i="12"/>
  <c r="Q240" i="12" s="1"/>
  <c r="E296" i="12"/>
  <c r="P246" i="12"/>
  <c r="Q245" i="12"/>
  <c r="T219" i="12"/>
  <c r="T227" i="12" s="1"/>
  <c r="N255" i="12"/>
  <c r="D310" i="12"/>
  <c r="O247" i="12"/>
  <c r="O255" i="12" s="1"/>
  <c r="D311" i="12"/>
  <c r="K268" i="12"/>
  <c r="M260" i="12"/>
  <c r="N259" i="12"/>
  <c r="U218" i="12"/>
  <c r="V217" i="12"/>
  <c r="L261" i="12"/>
  <c r="L269" i="12" s="1"/>
  <c r="V205" i="12"/>
  <c r="V212" i="12" s="1"/>
  <c r="G288" i="12"/>
  <c r="H287" i="12"/>
  <c r="E310" i="12"/>
  <c r="AD163" i="12"/>
  <c r="AD175" i="12"/>
  <c r="AD176" i="12" s="1"/>
  <c r="AF161" i="12"/>
  <c r="AE162" i="12"/>
  <c r="AG148" i="12" l="1"/>
  <c r="AG149" i="12" s="1"/>
  <c r="AG157" i="12" s="1"/>
  <c r="AF157" i="12"/>
  <c r="AC184" i="12"/>
  <c r="AE163" i="12"/>
  <c r="AE171" i="12" s="1"/>
  <c r="I282" i="12"/>
  <c r="AI148" i="12"/>
  <c r="T226" i="12"/>
  <c r="V213" i="12"/>
  <c r="AD171" i="12"/>
  <c r="AD170" i="12"/>
  <c r="I283" i="12"/>
  <c r="Y199" i="12"/>
  <c r="L268" i="12"/>
  <c r="P247" i="12"/>
  <c r="P254" i="12" s="1"/>
  <c r="AA190" i="12"/>
  <c r="AB189" i="12"/>
  <c r="K274" i="12"/>
  <c r="L273" i="12"/>
  <c r="T231" i="12"/>
  <c r="S232" i="12"/>
  <c r="H288" i="12"/>
  <c r="I287" i="12"/>
  <c r="W217" i="12"/>
  <c r="V218" i="12"/>
  <c r="O254" i="12"/>
  <c r="Z191" i="12"/>
  <c r="Z198" i="12" s="1"/>
  <c r="J275" i="12"/>
  <c r="J283" i="12" s="1"/>
  <c r="F296" i="12"/>
  <c r="G289" i="12"/>
  <c r="G297" i="12" s="1"/>
  <c r="U219" i="12"/>
  <c r="U226" i="12" s="1"/>
  <c r="Q241" i="12"/>
  <c r="O259" i="12"/>
  <c r="N260" i="12"/>
  <c r="F303" i="12"/>
  <c r="M261" i="12"/>
  <c r="M268" i="12" s="1"/>
  <c r="Y203" i="12"/>
  <c r="X204" i="12"/>
  <c r="AD177" i="12"/>
  <c r="AD184" i="12" s="1"/>
  <c r="H301" i="12"/>
  <c r="G302" i="12"/>
  <c r="W205" i="12"/>
  <c r="W212" i="12" s="1"/>
  <c r="Q246" i="12"/>
  <c r="R245" i="12"/>
  <c r="R233" i="12"/>
  <c r="R240" i="12" s="1"/>
  <c r="AF162" i="12"/>
  <c r="AG161" i="12"/>
  <c r="AE175" i="12"/>
  <c r="AE176" i="12" s="1"/>
  <c r="AI157" i="12" l="1"/>
  <c r="AG156" i="12"/>
  <c r="AI156" i="12" s="1"/>
  <c r="AI150" i="12"/>
  <c r="AI154" i="12" s="1"/>
  <c r="AE170" i="12"/>
  <c r="G303" i="12"/>
  <c r="G310" i="12" s="1"/>
  <c r="AE177" i="12"/>
  <c r="AE184" i="12" s="1"/>
  <c r="F310" i="12"/>
  <c r="AF163" i="12"/>
  <c r="AF170" i="12" s="1"/>
  <c r="G296" i="12"/>
  <c r="M269" i="12"/>
  <c r="AD185" i="12"/>
  <c r="Z199" i="12"/>
  <c r="U227" i="12"/>
  <c r="R246" i="12"/>
  <c r="S245" i="12"/>
  <c r="L274" i="12"/>
  <c r="M273" i="12"/>
  <c r="W213" i="12"/>
  <c r="X205" i="12"/>
  <c r="X213" i="12" s="1"/>
  <c r="O260" i="12"/>
  <c r="P259" i="12"/>
  <c r="K275" i="12"/>
  <c r="K282" i="12" s="1"/>
  <c r="Z203" i="12"/>
  <c r="Y204" i="12"/>
  <c r="V219" i="12"/>
  <c r="V227" i="12" s="1"/>
  <c r="AC189" i="12"/>
  <c r="AB190" i="12"/>
  <c r="X217" i="12"/>
  <c r="W218" i="12"/>
  <c r="AA191" i="12"/>
  <c r="AA198" i="12" s="1"/>
  <c r="R241" i="12"/>
  <c r="J282" i="12"/>
  <c r="J287" i="12"/>
  <c r="I288" i="12"/>
  <c r="P255" i="12"/>
  <c r="Q247" i="12"/>
  <c r="Q254" i="12" s="1"/>
  <c r="N261" i="12"/>
  <c r="N268" i="12" s="1"/>
  <c r="I301" i="12"/>
  <c r="H302" i="12"/>
  <c r="H289" i="12"/>
  <c r="H296" i="12" s="1"/>
  <c r="S233" i="12"/>
  <c r="S241" i="12" s="1"/>
  <c r="U231" i="12"/>
  <c r="T232" i="12"/>
  <c r="F311" i="12"/>
  <c r="AG162" i="12"/>
  <c r="AF175" i="12"/>
  <c r="AF176" i="12" s="1"/>
  <c r="AI152" i="12" l="1"/>
  <c r="AJ151" i="12" s="1"/>
  <c r="G311" i="12"/>
  <c r="AE185" i="12"/>
  <c r="AF171" i="12"/>
  <c r="AA199" i="12"/>
  <c r="AG163" i="12"/>
  <c r="AG170" i="12" s="1"/>
  <c r="AI170" i="12" s="1"/>
  <c r="AI164" i="12"/>
  <c r="AF177" i="12"/>
  <c r="AF184" i="12" s="1"/>
  <c r="Q255" i="12"/>
  <c r="V226" i="12"/>
  <c r="N269" i="12"/>
  <c r="K283" i="12"/>
  <c r="X212" i="12"/>
  <c r="T233" i="12"/>
  <c r="T241" i="12" s="1"/>
  <c r="H297" i="12"/>
  <c r="Y205" i="12"/>
  <c r="Y213" i="12" s="1"/>
  <c r="H303" i="12"/>
  <c r="H311" i="12" s="1"/>
  <c r="W219" i="12"/>
  <c r="W226" i="12" s="1"/>
  <c r="Z204" i="12"/>
  <c r="AA203" i="12"/>
  <c r="I289" i="12"/>
  <c r="S240" i="12"/>
  <c r="J288" i="12"/>
  <c r="K287" i="12"/>
  <c r="AB191" i="12"/>
  <c r="AB199" i="12" s="1"/>
  <c r="M274" i="12"/>
  <c r="N273" i="12"/>
  <c r="X218" i="12"/>
  <c r="Y217" i="12"/>
  <c r="AC190" i="12"/>
  <c r="AD189" i="12"/>
  <c r="L275" i="12"/>
  <c r="L283" i="12" s="1"/>
  <c r="Q259" i="12"/>
  <c r="P260" i="12"/>
  <c r="U232" i="12"/>
  <c r="V231" i="12"/>
  <c r="I302" i="12"/>
  <c r="I303" i="12" s="1"/>
  <c r="J301" i="12"/>
  <c r="T245" i="12"/>
  <c r="S246" i="12"/>
  <c r="O261" i="12"/>
  <c r="O268" i="12" s="1"/>
  <c r="R247" i="12"/>
  <c r="R254" i="12" s="1"/>
  <c r="AG175" i="12"/>
  <c r="AG176" i="12" s="1"/>
  <c r="AG171" i="12" l="1"/>
  <c r="AI171" i="12" s="1"/>
  <c r="H310" i="12"/>
  <c r="AF185" i="12"/>
  <c r="AI178" i="12"/>
  <c r="I297" i="12"/>
  <c r="AI168" i="12"/>
  <c r="AI166" i="12"/>
  <c r="AI162" i="12"/>
  <c r="O269" i="12"/>
  <c r="L282" i="12"/>
  <c r="Y212" i="12"/>
  <c r="I296" i="12"/>
  <c r="AB198" i="12"/>
  <c r="W227" i="12"/>
  <c r="K301" i="12"/>
  <c r="J302" i="12"/>
  <c r="J303" i="12" s="1"/>
  <c r="AD190" i="12"/>
  <c r="AE189" i="12"/>
  <c r="R255" i="12"/>
  <c r="W231" i="12"/>
  <c r="V232" i="12"/>
  <c r="AC191" i="12"/>
  <c r="AC198" i="12" s="1"/>
  <c r="AA204" i="12"/>
  <c r="AB203" i="12"/>
  <c r="U233" i="12"/>
  <c r="U240" i="12" s="1"/>
  <c r="K288" i="12"/>
  <c r="L287" i="12"/>
  <c r="Z205" i="12"/>
  <c r="Z213" i="12" s="1"/>
  <c r="P261" i="12"/>
  <c r="P269" i="12" s="1"/>
  <c r="Y218" i="12"/>
  <c r="Z217" i="12"/>
  <c r="J289" i="12"/>
  <c r="J296" i="12" s="1"/>
  <c r="R259" i="12"/>
  <c r="Q260" i="12"/>
  <c r="X219" i="12"/>
  <c r="X226" i="12" s="1"/>
  <c r="S247" i="12"/>
  <c r="S255" i="12" s="1"/>
  <c r="N274" i="12"/>
  <c r="O273" i="12"/>
  <c r="T240" i="12"/>
  <c r="AG177" i="12"/>
  <c r="I311" i="12"/>
  <c r="T246" i="12"/>
  <c r="U245" i="12"/>
  <c r="M275" i="12"/>
  <c r="M283" i="12" s="1"/>
  <c r="I310" i="12"/>
  <c r="AJ165" i="12" l="1"/>
  <c r="AC199" i="12"/>
  <c r="AI176" i="12"/>
  <c r="AI180" i="12"/>
  <c r="AI182" i="12"/>
  <c r="AG184" i="12"/>
  <c r="AI184" i="12" s="1"/>
  <c r="Z212" i="12"/>
  <c r="AG185" i="12"/>
  <c r="AI185" i="12" s="1"/>
  <c r="M282" i="12"/>
  <c r="S254" i="12"/>
  <c r="J297" i="12"/>
  <c r="J310" i="12"/>
  <c r="Y219" i="12"/>
  <c r="Y227" i="12" s="1"/>
  <c r="K289" i="12"/>
  <c r="K296" i="12" s="1"/>
  <c r="X227" i="12"/>
  <c r="P268" i="12"/>
  <c r="U241" i="12"/>
  <c r="V233" i="12"/>
  <c r="V240" i="12" s="1"/>
  <c r="Q261" i="12"/>
  <c r="Q269" i="12" s="1"/>
  <c r="X231" i="12"/>
  <c r="W232" i="12"/>
  <c r="R260" i="12"/>
  <c r="S259" i="12"/>
  <c r="AB204" i="12"/>
  <c r="AC203" i="12"/>
  <c r="AE190" i="12"/>
  <c r="AF189" i="12"/>
  <c r="P273" i="12"/>
  <c r="O274" i="12"/>
  <c r="N275" i="12"/>
  <c r="N283" i="12" s="1"/>
  <c r="U246" i="12"/>
  <c r="V245" i="12"/>
  <c r="T247" i="12"/>
  <c r="T254" i="12" s="1"/>
  <c r="AA205" i="12"/>
  <c r="AA213" i="12" s="1"/>
  <c r="AD191" i="12"/>
  <c r="AD199" i="12" s="1"/>
  <c r="Z218" i="12"/>
  <c r="AA217" i="12"/>
  <c r="M287" i="12"/>
  <c r="L288" i="12"/>
  <c r="L301" i="12"/>
  <c r="K302" i="12"/>
  <c r="K303" i="12" s="1"/>
  <c r="J311" i="12"/>
  <c r="AJ179" i="12" l="1"/>
  <c r="AA212" i="12"/>
  <c r="Y226" i="12"/>
  <c r="K297" i="12"/>
  <c r="AE191" i="12"/>
  <c r="AE199" i="12" s="1"/>
  <c r="AD198" i="12"/>
  <c r="Q268" i="12"/>
  <c r="N282" i="12"/>
  <c r="T255" i="12"/>
  <c r="Q273" i="12"/>
  <c r="P274" i="12"/>
  <c r="Y231" i="12"/>
  <c r="X232" i="12"/>
  <c r="AF190" i="12"/>
  <c r="AG189" i="12"/>
  <c r="L289" i="12"/>
  <c r="L297" i="12" s="1"/>
  <c r="U247" i="12"/>
  <c r="U254" i="12" s="1"/>
  <c r="N287" i="12"/>
  <c r="M288" i="12"/>
  <c r="AB205" i="12"/>
  <c r="AB212" i="12" s="1"/>
  <c r="V241" i="12"/>
  <c r="S260" i="12"/>
  <c r="T259" i="12"/>
  <c r="AC204" i="12"/>
  <c r="AD203" i="12"/>
  <c r="R261" i="12"/>
  <c r="R268" i="12" s="1"/>
  <c r="M301" i="12"/>
  <c r="L302" i="12"/>
  <c r="L303" i="12" s="1"/>
  <c r="W245" i="12"/>
  <c r="V246" i="12"/>
  <c r="AA218" i="12"/>
  <c r="AB217" i="12"/>
  <c r="Z219" i="12"/>
  <c r="Z226" i="12" s="1"/>
  <c r="K311" i="12"/>
  <c r="O275" i="12"/>
  <c r="O282" i="12" s="1"/>
  <c r="W233" i="12"/>
  <c r="W240" i="12" s="1"/>
  <c r="K310" i="12"/>
  <c r="AG190" i="12" l="1"/>
  <c r="AI192" i="12" s="1"/>
  <c r="AE198" i="12"/>
  <c r="AF191" i="12"/>
  <c r="AF198" i="12" s="1"/>
  <c r="U255" i="12"/>
  <c r="L310" i="12"/>
  <c r="W241" i="12"/>
  <c r="L296" i="12"/>
  <c r="O283" i="12"/>
  <c r="R269" i="12"/>
  <c r="AB213" i="12"/>
  <c r="AB218" i="12"/>
  <c r="AC217" i="12"/>
  <c r="M289" i="12"/>
  <c r="M296" i="12" s="1"/>
  <c r="X245" i="12"/>
  <c r="W246" i="12"/>
  <c r="T260" i="12"/>
  <c r="U259" i="12"/>
  <c r="X233" i="12"/>
  <c r="X241" i="12" s="1"/>
  <c r="AD204" i="12"/>
  <c r="AE203" i="12"/>
  <c r="S261" i="12"/>
  <c r="S269" i="12" s="1"/>
  <c r="Y232" i="12"/>
  <c r="Z231" i="12"/>
  <c r="P275" i="12"/>
  <c r="P283" i="12" s="1"/>
  <c r="AA219" i="12"/>
  <c r="AA227" i="12" s="1"/>
  <c r="AG191" i="12"/>
  <c r="V247" i="12"/>
  <c r="V254" i="12" s="1"/>
  <c r="AC205" i="12"/>
  <c r="AC213" i="12" s="1"/>
  <c r="O287" i="12"/>
  <c r="N288" i="12"/>
  <c r="Z227" i="12"/>
  <c r="M302" i="12"/>
  <c r="M303" i="12" s="1"/>
  <c r="N301" i="12"/>
  <c r="Q274" i="12"/>
  <c r="R273" i="12"/>
  <c r="L311" i="12"/>
  <c r="AF199" i="12" l="1"/>
  <c r="AI190" i="12"/>
  <c r="AI196" i="12"/>
  <c r="AI194" i="12"/>
  <c r="AG198" i="12"/>
  <c r="AI198" i="12" s="1"/>
  <c r="AG199" i="12"/>
  <c r="AA226" i="12"/>
  <c r="P282" i="12"/>
  <c r="S268" i="12"/>
  <c r="T261" i="12"/>
  <c r="T269" i="12" s="1"/>
  <c r="AC212" i="12"/>
  <c r="W247" i="12"/>
  <c r="W254" i="12" s="1"/>
  <c r="AF203" i="12"/>
  <c r="AE204" i="12"/>
  <c r="X246" i="12"/>
  <c r="Y245" i="12"/>
  <c r="V255" i="12"/>
  <c r="AD205" i="12"/>
  <c r="AD212" i="12" s="1"/>
  <c r="M297" i="12"/>
  <c r="R274" i="12"/>
  <c r="S273" i="12"/>
  <c r="N289" i="12"/>
  <c r="N297" i="12" s="1"/>
  <c r="Z232" i="12"/>
  <c r="AA231" i="12"/>
  <c r="X240" i="12"/>
  <c r="Q275" i="12"/>
  <c r="Q283" i="12" s="1"/>
  <c r="O301" i="12"/>
  <c r="N302" i="12"/>
  <c r="N303" i="12" s="1"/>
  <c r="O288" i="12"/>
  <c r="P287" i="12"/>
  <c r="Y233" i="12"/>
  <c r="Y240" i="12" s="1"/>
  <c r="AD217" i="12"/>
  <c r="AC218" i="12"/>
  <c r="M311" i="12"/>
  <c r="U260" i="12"/>
  <c r="V259" i="12"/>
  <c r="AB219" i="12"/>
  <c r="AB226" i="12" s="1"/>
  <c r="M310" i="12"/>
  <c r="AI199" i="12" l="1"/>
  <c r="AJ193" i="12"/>
  <c r="AB227" i="12"/>
  <c r="AE205" i="12"/>
  <c r="AE213" i="12" s="1"/>
  <c r="AD213" i="12"/>
  <c r="N296" i="12"/>
  <c r="Q282" i="12"/>
  <c r="W255" i="12"/>
  <c r="N311" i="12"/>
  <c r="AC219" i="12"/>
  <c r="AC227" i="12" s="1"/>
  <c r="P301" i="12"/>
  <c r="O302" i="12"/>
  <c r="O303" i="12" s="1"/>
  <c r="O311" i="12" s="1"/>
  <c r="Y241" i="12"/>
  <c r="Y246" i="12"/>
  <c r="Z245" i="12"/>
  <c r="T268" i="12"/>
  <c r="AD218" i="12"/>
  <c r="AE217" i="12"/>
  <c r="S274" i="12"/>
  <c r="T273" i="12"/>
  <c r="X247" i="12"/>
  <c r="X255" i="12" s="1"/>
  <c r="R275" i="12"/>
  <c r="R283" i="12" s="1"/>
  <c r="V260" i="12"/>
  <c r="W259" i="12"/>
  <c r="P288" i="12"/>
  <c r="Q287" i="12"/>
  <c r="AA232" i="12"/>
  <c r="AB231" i="12"/>
  <c r="U261" i="12"/>
  <c r="U268" i="12" s="1"/>
  <c r="O289" i="12"/>
  <c r="O297" i="12" s="1"/>
  <c r="Z233" i="12"/>
  <c r="Z241" i="12" s="1"/>
  <c r="AG203" i="12"/>
  <c r="AF204" i="12"/>
  <c r="N310" i="12"/>
  <c r="AG204" i="12" l="1"/>
  <c r="AI206" i="12" s="1"/>
  <c r="AE212" i="12"/>
  <c r="Z240" i="12"/>
  <c r="AF205" i="12"/>
  <c r="AF213" i="12" s="1"/>
  <c r="O296" i="12"/>
  <c r="X254" i="12"/>
  <c r="R282" i="12"/>
  <c r="AC226" i="12"/>
  <c r="P289" i="12"/>
  <c r="P297" i="12" s="1"/>
  <c r="R287" i="12"/>
  <c r="Q288" i="12"/>
  <c r="W260" i="12"/>
  <c r="X259" i="12"/>
  <c r="U273" i="12"/>
  <c r="T274" i="12"/>
  <c r="U269" i="12"/>
  <c r="V261" i="12"/>
  <c r="V268" i="12" s="1"/>
  <c r="S275" i="12"/>
  <c r="S283" i="12" s="1"/>
  <c r="P302" i="12"/>
  <c r="P303" i="12" s="1"/>
  <c r="P311" i="12" s="1"/>
  <c r="Q301" i="12"/>
  <c r="Y247" i="12"/>
  <c r="Y255" i="12" s="1"/>
  <c r="AF217" i="12"/>
  <c r="AE218" i="12"/>
  <c r="AG205" i="12"/>
  <c r="AG213" i="12" s="1"/>
  <c r="AI213" i="12" s="1"/>
  <c r="AD219" i="12"/>
  <c r="AD227" i="12" s="1"/>
  <c r="AC231" i="12"/>
  <c r="AB232" i="12"/>
  <c r="AA233" i="12"/>
  <c r="AA240" i="12" s="1"/>
  <c r="Z246" i="12"/>
  <c r="AA245" i="12"/>
  <c r="O310" i="12"/>
  <c r="AF212" i="12" l="1"/>
  <c r="AG212" i="12"/>
  <c r="AI210" i="12"/>
  <c r="AI208" i="12"/>
  <c r="AI204" i="12"/>
  <c r="AE219" i="12"/>
  <c r="AE227" i="12" s="1"/>
  <c r="S282" i="12"/>
  <c r="Y254" i="12"/>
  <c r="U274" i="12"/>
  <c r="V273" i="12"/>
  <c r="Y259" i="12"/>
  <c r="X260" i="12"/>
  <c r="AA241" i="12"/>
  <c r="AB233" i="12"/>
  <c r="AB240" i="12" s="1"/>
  <c r="AF218" i="12"/>
  <c r="AG217" i="12"/>
  <c r="W261" i="12"/>
  <c r="W268" i="12" s="1"/>
  <c r="AC232" i="12"/>
  <c r="AD231" i="12"/>
  <c r="Q289" i="12"/>
  <c r="Q297" i="12" s="1"/>
  <c r="AD226" i="12"/>
  <c r="V269" i="12"/>
  <c r="R288" i="12"/>
  <c r="S287" i="12"/>
  <c r="AB245" i="12"/>
  <c r="AA246" i="12"/>
  <c r="P296" i="12"/>
  <c r="Z247" i="12"/>
  <c r="Z255" i="12" s="1"/>
  <c r="Q302" i="12"/>
  <c r="Q303" i="12" s="1"/>
  <c r="Q310" i="12" s="1"/>
  <c r="R301" i="12"/>
  <c r="T275" i="12"/>
  <c r="T283" i="12" s="1"/>
  <c r="P310" i="12"/>
  <c r="AI212" i="12" l="1"/>
  <c r="AJ207" i="12"/>
  <c r="AG218" i="12"/>
  <c r="AI220" i="12" s="1"/>
  <c r="AE226" i="12"/>
  <c r="AF219" i="12"/>
  <c r="AF226" i="12" s="1"/>
  <c r="Q296" i="12"/>
  <c r="T282" i="12"/>
  <c r="AB241" i="12"/>
  <c r="W269" i="12"/>
  <c r="AA247" i="12"/>
  <c r="AA254" i="12" s="1"/>
  <c r="AB246" i="12"/>
  <c r="AC245" i="12"/>
  <c r="AD232" i="12"/>
  <c r="AE231" i="12"/>
  <c r="S288" i="12"/>
  <c r="T287" i="12"/>
  <c r="R289" i="12"/>
  <c r="R296" i="12" s="1"/>
  <c r="S301" i="12"/>
  <c r="R302" i="12"/>
  <c r="R303" i="12" s="1"/>
  <c r="AC233" i="12"/>
  <c r="AC241" i="12" s="1"/>
  <c r="X261" i="12"/>
  <c r="X269" i="12" s="1"/>
  <c r="Z254" i="12"/>
  <c r="Z259" i="12"/>
  <c r="Y260" i="12"/>
  <c r="V274" i="12"/>
  <c r="W273" i="12"/>
  <c r="U275" i="12"/>
  <c r="U282" i="12" s="1"/>
  <c r="Q311" i="12"/>
  <c r="AG219" i="12" l="1"/>
  <c r="AG227" i="12" s="1"/>
  <c r="AF227" i="12"/>
  <c r="AI224" i="12"/>
  <c r="AI222" i="12"/>
  <c r="AI218" i="12"/>
  <c r="AG226" i="12"/>
  <c r="AI226" i="12" s="1"/>
  <c r="U283" i="12"/>
  <c r="S289" i="12"/>
  <c r="S296" i="12" s="1"/>
  <c r="AC240" i="12"/>
  <c r="AF231" i="12"/>
  <c r="AE232" i="12"/>
  <c r="Y261" i="12"/>
  <c r="Y268" i="12" s="1"/>
  <c r="Z260" i="12"/>
  <c r="AA259" i="12"/>
  <c r="T301" i="12"/>
  <c r="S302" i="12"/>
  <c r="S303" i="12" s="1"/>
  <c r="AC246" i="12"/>
  <c r="AD245" i="12"/>
  <c r="R297" i="12"/>
  <c r="AB247" i="12"/>
  <c r="AB254" i="12" s="1"/>
  <c r="AD233" i="12"/>
  <c r="AD241" i="12" s="1"/>
  <c r="X273" i="12"/>
  <c r="W274" i="12"/>
  <c r="X268" i="12"/>
  <c r="AA255" i="12"/>
  <c r="V275" i="12"/>
  <c r="V283" i="12" s="1"/>
  <c r="R310" i="12"/>
  <c r="T288" i="12"/>
  <c r="U287" i="12"/>
  <c r="R311" i="12"/>
  <c r="AI227" i="12" l="1"/>
  <c r="AJ221" i="12"/>
  <c r="S310" i="12"/>
  <c r="AE233" i="12"/>
  <c r="AE240" i="12" s="1"/>
  <c r="Y269" i="12"/>
  <c r="AD240" i="12"/>
  <c r="S297" i="12"/>
  <c r="W275" i="12"/>
  <c r="W282" i="12" s="1"/>
  <c r="Y273" i="12"/>
  <c r="X274" i="12"/>
  <c r="AE245" i="12"/>
  <c r="AD246" i="12"/>
  <c r="AG231" i="12"/>
  <c r="AF232" i="12"/>
  <c r="V282" i="12"/>
  <c r="U301" i="12"/>
  <c r="T302" i="12"/>
  <c r="T303" i="12" s="1"/>
  <c r="AB255" i="12"/>
  <c r="AA260" i="12"/>
  <c r="AB259" i="12"/>
  <c r="AC247" i="12"/>
  <c r="AC254" i="12" s="1"/>
  <c r="V287" i="12"/>
  <c r="U288" i="12"/>
  <c r="Z261" i="12"/>
  <c r="Z269" i="12" s="1"/>
  <c r="T289" i="12"/>
  <c r="T296" i="12" s="1"/>
  <c r="S311" i="12"/>
  <c r="AG232" i="12" l="1"/>
  <c r="AI234" i="12" s="1"/>
  <c r="AE241" i="12"/>
  <c r="T311" i="12"/>
  <c r="AF233" i="12"/>
  <c r="AF240" i="12" s="1"/>
  <c r="T297" i="12"/>
  <c r="W283" i="12"/>
  <c r="Z268" i="12"/>
  <c r="AB260" i="12"/>
  <c r="AC259" i="12"/>
  <c r="AD247" i="12"/>
  <c r="AD255" i="12" s="1"/>
  <c r="AA261" i="12"/>
  <c r="AA269" i="12" s="1"/>
  <c r="AF245" i="12"/>
  <c r="AE246" i="12"/>
  <c r="X275" i="12"/>
  <c r="X283" i="12" s="1"/>
  <c r="Y274" i="12"/>
  <c r="Z273" i="12"/>
  <c r="U302" i="12"/>
  <c r="U303" i="12" s="1"/>
  <c r="V301" i="12"/>
  <c r="AC255" i="12"/>
  <c r="U289" i="12"/>
  <c r="U296" i="12" s="1"/>
  <c r="V288" i="12"/>
  <c r="W287" i="12"/>
  <c r="T310" i="12"/>
  <c r="AG233" i="12" l="1"/>
  <c r="AG241" i="12" s="1"/>
  <c r="AF241" i="12"/>
  <c r="AI238" i="12"/>
  <c r="AI236" i="12"/>
  <c r="AI232" i="12"/>
  <c r="U297" i="12"/>
  <c r="AE247" i="12"/>
  <c r="AE254" i="12" s="1"/>
  <c r="U311" i="12"/>
  <c r="AD254" i="12"/>
  <c r="X282" i="12"/>
  <c r="Y275" i="12"/>
  <c r="Y283" i="12" s="1"/>
  <c r="AC260" i="12"/>
  <c r="AD259" i="12"/>
  <c r="V289" i="12"/>
  <c r="V297" i="12" s="1"/>
  <c r="W301" i="12"/>
  <c r="V302" i="12"/>
  <c r="V303" i="12" s="1"/>
  <c r="V310" i="12" s="1"/>
  <c r="AG245" i="12"/>
  <c r="AG246" i="12" s="1"/>
  <c r="AF246" i="12"/>
  <c r="AB261" i="12"/>
  <c r="AB268" i="12" s="1"/>
  <c r="AA268" i="12"/>
  <c r="W288" i="12"/>
  <c r="X287" i="12"/>
  <c r="Z274" i="12"/>
  <c r="AA273" i="12"/>
  <c r="U310" i="12"/>
  <c r="AI241" i="12" l="1"/>
  <c r="AG240" i="12"/>
  <c r="AI240" i="12" s="1"/>
  <c r="AJ235" i="12"/>
  <c r="AE255" i="12"/>
  <c r="AF247" i="12"/>
  <c r="AF255" i="12" s="1"/>
  <c r="AI248" i="12"/>
  <c r="AB269" i="12"/>
  <c r="V296" i="12"/>
  <c r="AC261" i="12"/>
  <c r="AC268" i="12" s="1"/>
  <c r="Z275" i="12"/>
  <c r="Z283" i="12" s="1"/>
  <c r="Y282" i="12"/>
  <c r="AE259" i="12"/>
  <c r="AD260" i="12"/>
  <c r="AA274" i="12"/>
  <c r="AB273" i="12"/>
  <c r="AG247" i="12"/>
  <c r="Y287" i="12"/>
  <c r="X288" i="12"/>
  <c r="W289" i="12"/>
  <c r="W296" i="12" s="1"/>
  <c r="X301" i="12"/>
  <c r="W302" i="12"/>
  <c r="W303" i="12" s="1"/>
  <c r="V311" i="12"/>
  <c r="AF254" i="12" l="1"/>
  <c r="AI246" i="12"/>
  <c r="AG254" i="12"/>
  <c r="AI252" i="12"/>
  <c r="AI250" i="12"/>
  <c r="AG255" i="12"/>
  <c r="AI255" i="12" s="1"/>
  <c r="W311" i="12"/>
  <c r="Z282" i="12"/>
  <c r="AC269" i="12"/>
  <c r="Z287" i="12"/>
  <c r="Y288" i="12"/>
  <c r="AB274" i="12"/>
  <c r="AC273" i="12"/>
  <c r="W297" i="12"/>
  <c r="AA275" i="12"/>
  <c r="AA282" i="12" s="1"/>
  <c r="AD261" i="12"/>
  <c r="AD268" i="12" s="1"/>
  <c r="Y301" i="12"/>
  <c r="X302" i="12"/>
  <c r="X303" i="12" s="1"/>
  <c r="AE260" i="12"/>
  <c r="AF259" i="12"/>
  <c r="X289" i="12"/>
  <c r="X297" i="12" s="1"/>
  <c r="W310" i="12"/>
  <c r="AI254" i="12" l="1"/>
  <c r="AJ249" i="12"/>
  <c r="X296" i="12"/>
  <c r="AE261" i="12"/>
  <c r="AE269" i="12" s="1"/>
  <c r="AA283" i="12"/>
  <c r="Y302" i="12"/>
  <c r="Y303" i="12" s="1"/>
  <c r="Z301" i="12"/>
  <c r="AD269" i="12"/>
  <c r="AB275" i="12"/>
  <c r="AB283" i="12" s="1"/>
  <c r="X311" i="12"/>
  <c r="AC274" i="12"/>
  <c r="AD273" i="12"/>
  <c r="Y289" i="12"/>
  <c r="Y296" i="12" s="1"/>
  <c r="AG259" i="12"/>
  <c r="AF260" i="12"/>
  <c r="Z288" i="12"/>
  <c r="AA287" i="12"/>
  <c r="X310" i="12"/>
  <c r="AG260" i="12" l="1"/>
  <c r="AI262" i="12" s="1"/>
  <c r="AE268" i="12"/>
  <c r="AB282" i="12"/>
  <c r="AF261" i="12"/>
  <c r="AF269" i="12" s="1"/>
  <c r="Y310" i="12"/>
  <c r="AC275" i="12"/>
  <c r="AC283" i="12" s="1"/>
  <c r="Z289" i="12"/>
  <c r="Z297" i="12" s="1"/>
  <c r="Y297" i="12"/>
  <c r="AA288" i="12"/>
  <c r="AB287" i="12"/>
  <c r="Z302" i="12"/>
  <c r="Z303" i="12" s="1"/>
  <c r="AA301" i="12"/>
  <c r="AD274" i="12"/>
  <c r="AE273" i="12"/>
  <c r="Y311" i="12"/>
  <c r="AG261" i="12" l="1"/>
  <c r="AG268" i="12" s="1"/>
  <c r="AF268" i="12"/>
  <c r="AI260" i="12"/>
  <c r="AI264" i="12"/>
  <c r="AI266" i="12"/>
  <c r="Z296" i="12"/>
  <c r="AC282" i="12"/>
  <c r="AA289" i="12"/>
  <c r="AA296" i="12" s="1"/>
  <c r="AF273" i="12"/>
  <c r="AE274" i="12"/>
  <c r="AB301" i="12"/>
  <c r="AA302" i="12"/>
  <c r="AA303" i="12" s="1"/>
  <c r="AD275" i="12"/>
  <c r="AD283" i="12" s="1"/>
  <c r="Z310" i="12"/>
  <c r="AB288" i="12"/>
  <c r="AC287" i="12"/>
  <c r="Z311" i="12"/>
  <c r="AI268" i="12" l="1"/>
  <c r="AG269" i="12"/>
  <c r="AI269" i="12" s="1"/>
  <c r="AJ263" i="12"/>
  <c r="AE275" i="12"/>
  <c r="AE283" i="12" s="1"/>
  <c r="AA297" i="12"/>
  <c r="AD282" i="12"/>
  <c r="AD287" i="12"/>
  <c r="AC288" i="12"/>
  <c r="AB289" i="12"/>
  <c r="AB296" i="12" s="1"/>
  <c r="AC301" i="12"/>
  <c r="AB302" i="12"/>
  <c r="AB303" i="12" s="1"/>
  <c r="AG273" i="12"/>
  <c r="AG274" i="12" s="1"/>
  <c r="AF274" i="12"/>
  <c r="AA310" i="12"/>
  <c r="AA311" i="12"/>
  <c r="AE282" i="12" l="1"/>
  <c r="AF275" i="12"/>
  <c r="AF282" i="12" s="1"/>
  <c r="AI276" i="12"/>
  <c r="AB311" i="12"/>
  <c r="AB297" i="12"/>
  <c r="AC289" i="12"/>
  <c r="AC296" i="12" s="1"/>
  <c r="AG275" i="12"/>
  <c r="AG282" i="12" s="1"/>
  <c r="AC302" i="12"/>
  <c r="AC303" i="12" s="1"/>
  <c r="AD301" i="12"/>
  <c r="AD288" i="12"/>
  <c r="AE287" i="12"/>
  <c r="AB310" i="12"/>
  <c r="AI282" i="12" l="1"/>
  <c r="AF283" i="12"/>
  <c r="AG283" i="12"/>
  <c r="AI274" i="12"/>
  <c r="AI280" i="12"/>
  <c r="AI278" i="12"/>
  <c r="AC297" i="12"/>
  <c r="AC311" i="12"/>
  <c r="AE288" i="12"/>
  <c r="AF287" i="12"/>
  <c r="AD289" i="12"/>
  <c r="AD296" i="12" s="1"/>
  <c r="AE301" i="12"/>
  <c r="AD302" i="12"/>
  <c r="AD303" i="12" s="1"/>
  <c r="AD311" i="12" s="1"/>
  <c r="AC310" i="12"/>
  <c r="AI283" i="12" l="1"/>
  <c r="AJ277" i="12"/>
  <c r="AE289" i="12"/>
  <c r="AE296" i="12" s="1"/>
  <c r="AG287" i="12"/>
  <c r="AG288" i="12" s="1"/>
  <c r="AF288" i="12"/>
  <c r="AD297" i="12"/>
  <c r="AF301" i="12"/>
  <c r="AE302" i="12"/>
  <c r="AD310" i="12"/>
  <c r="AE297" i="12" l="1"/>
  <c r="AF289" i="12"/>
  <c r="AF296" i="12" s="1"/>
  <c r="AE303" i="12"/>
  <c r="AE311" i="12" s="1"/>
  <c r="AI290" i="12"/>
  <c r="AG301" i="12"/>
  <c r="AF302" i="12"/>
  <c r="AG289" i="12"/>
  <c r="AI288" i="12" s="1"/>
  <c r="AG302" i="12" l="1"/>
  <c r="AI304" i="12" s="1"/>
  <c r="AF297" i="12"/>
  <c r="AG296" i="12"/>
  <c r="AI296" i="12" s="1"/>
  <c r="AG297" i="12"/>
  <c r="AE310" i="12"/>
  <c r="AF303" i="12"/>
  <c r="AF311" i="12" s="1"/>
  <c r="AI292" i="12"/>
  <c r="AJ291" i="12" s="1"/>
  <c r="AI294" i="12"/>
  <c r="U12" i="12" l="1"/>
  <c r="AI297" i="12"/>
  <c r="AG303" i="12"/>
  <c r="AI302" i="12" s="1"/>
  <c r="AF310" i="12"/>
  <c r="AI306" i="12"/>
  <c r="AI308" i="12"/>
  <c r="U13" i="12" l="1"/>
  <c r="Y13" i="12" s="1"/>
  <c r="Y12" i="12"/>
  <c r="AG311" i="12"/>
  <c r="AI311" i="12" s="1"/>
  <c r="AG11" i="12" s="1"/>
  <c r="AG310" i="12"/>
  <c r="AI310" i="12" s="1"/>
  <c r="AJ305" i="12"/>
</calcChain>
</file>

<file path=xl/sharedStrings.xml><?xml version="1.0" encoding="utf-8"?>
<sst xmlns="http://schemas.openxmlformats.org/spreadsheetml/2006/main" count="850" uniqueCount="51">
  <si>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</si>
  <si>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</si>
  <si>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</si>
  <si>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</si>
  <si>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</si>
  <si>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</si>
  <si>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</si>
  <si>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</si>
  <si>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</si>
  <si>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</si>
  <si>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</si>
  <si>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</si>
  <si>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</si>
  <si>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</si>
  <si>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</si>
  <si>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</si>
  <si>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</si>
  <si>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</si>
  <si>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</si>
  <si>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</si>
  <si>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</si>
  <si>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</si>
  <si>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</si>
  <si>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</si>
  <si>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</si>
  <si>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</si>
  <si>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○対象期間：年末年始６日間、夏季休暇3日間、工場製作のみを実施している期間、工事全体を一時中止している期間のほか、</t>
    <rPh sb="1" eb="3">
      <t>タイショウ</t>
    </rPh>
    <rPh sb="3" eb="5">
      <t>キカン</t>
    </rPh>
    <rPh sb="6" eb="8">
      <t>ネンマツ</t>
    </rPh>
    <rPh sb="8" eb="10">
      <t>ネンシ</t>
    </rPh>
    <rPh sb="11" eb="12">
      <t>ヒ</t>
    </rPh>
    <rPh sb="12" eb="13">
      <t>アイダ</t>
    </rPh>
    <rPh sb="14" eb="18">
      <t>カキキュウカ</t>
    </rPh>
    <rPh sb="19" eb="20">
      <t>ヒ</t>
    </rPh>
    <rPh sb="20" eb="21">
      <t>アイダ</t>
    </rPh>
    <rPh sb="22" eb="24">
      <t>コウジョウ</t>
    </rPh>
    <rPh sb="24" eb="26">
      <t>セイサク</t>
    </rPh>
    <rPh sb="29" eb="31">
      <t>ジッシ</t>
    </rPh>
    <rPh sb="35" eb="37">
      <t>キカン</t>
    </rPh>
    <rPh sb="38" eb="40">
      <t>コウジ</t>
    </rPh>
    <rPh sb="40" eb="42">
      <t>ゼンタイ</t>
    </rPh>
    <phoneticPr fontId="2"/>
  </si>
  <si>
    <t>発注者があらかじめ対象外とした内容に該当する期間（受注者の責によらず現場作業を余儀なくされる期間など）は含まない。</t>
    <rPh sb="0" eb="3">
      <t>ハッチュウシャ</t>
    </rPh>
    <rPh sb="9" eb="12">
      <t>タイショウガイ</t>
    </rPh>
    <rPh sb="15" eb="17">
      <t>ナイヨウ</t>
    </rPh>
    <rPh sb="18" eb="20">
      <t>ガイトウ</t>
    </rPh>
    <rPh sb="22" eb="24">
      <t>キカン</t>
    </rPh>
    <rPh sb="25" eb="28">
      <t>ジュチュウシャ</t>
    </rPh>
    <rPh sb="29" eb="30">
      <t>セキ</t>
    </rPh>
    <rPh sb="34" eb="36">
      <t>ゲンバ</t>
    </rPh>
    <rPh sb="36" eb="38">
      <t>サギョウ</t>
    </rPh>
    <phoneticPr fontId="2"/>
  </si>
  <si>
    <t>○工事着手日：原則、現場事務所を設置した日（現場の状況に応じて個別判断）又は現場に継続的に常駐した最初の日。</t>
    <rPh sb="1" eb="3">
      <t>コウジ</t>
    </rPh>
    <rPh sb="3" eb="6">
      <t>チャクシュビ</t>
    </rPh>
    <rPh sb="7" eb="9">
      <t>ゲンソク</t>
    </rPh>
    <rPh sb="10" eb="12">
      <t>ゲンバ</t>
    </rPh>
    <rPh sb="12" eb="15">
      <t>ジムショ</t>
    </rPh>
    <rPh sb="16" eb="18">
      <t>セッチ</t>
    </rPh>
    <rPh sb="20" eb="21">
      <t>ヒ</t>
    </rPh>
    <rPh sb="22" eb="24">
      <t>ゲンバ</t>
    </rPh>
    <rPh sb="25" eb="27">
      <t>ジョウキョウ</t>
    </rPh>
    <rPh sb="28" eb="29">
      <t>オウ</t>
    </rPh>
    <rPh sb="31" eb="33">
      <t>コベツ</t>
    </rPh>
    <rPh sb="33" eb="35">
      <t>ハンダン</t>
    </rPh>
    <rPh sb="36" eb="37">
      <t>マタ</t>
    </rPh>
    <phoneticPr fontId="2"/>
  </si>
  <si>
    <t>○工事完成日：工事完成日を入力。竣工検査日の前日とすることができる。</t>
    <rPh sb="1" eb="3">
      <t>コウジ</t>
    </rPh>
    <rPh sb="3" eb="5">
      <t>カンセイ</t>
    </rPh>
    <rPh sb="5" eb="6">
      <t>ヒ</t>
    </rPh>
    <rPh sb="7" eb="9">
      <t>コウジ</t>
    </rPh>
    <rPh sb="9" eb="11">
      <t>カンセイ</t>
    </rPh>
    <rPh sb="11" eb="12">
      <t>ヒ</t>
    </rPh>
    <rPh sb="13" eb="15">
      <t>ニュウリョク</t>
    </rPh>
    <rPh sb="16" eb="21">
      <t>シュンコウケンサビ</t>
    </rPh>
    <rPh sb="22" eb="24">
      <t>ゼンジツ</t>
    </rPh>
    <phoneticPr fontId="2"/>
  </si>
  <si>
    <t>処理欄</t>
    <rPh sb="0" eb="2">
      <t>ショリ</t>
    </rPh>
    <rPh sb="2" eb="3">
      <t>ラン</t>
    </rPh>
    <phoneticPr fontId="2"/>
  </si>
  <si>
    <t>「夏季休暇など」プルダウンリスト</t>
    <rPh sb="1" eb="3">
      <t>カキ</t>
    </rPh>
    <rPh sb="3" eb="5">
      <t>キュウカ</t>
    </rPh>
    <phoneticPr fontId="2"/>
  </si>
  <si>
    <t>中止</t>
    <rPh sb="0" eb="2">
      <t>チュウシ</t>
    </rPh>
    <phoneticPr fontId="2"/>
  </si>
  <si>
    <t>夏休</t>
    <rPh sb="0" eb="1">
      <t>ナツ</t>
    </rPh>
    <rPh sb="1" eb="2">
      <t>キュウ</t>
    </rPh>
    <phoneticPr fontId="2"/>
  </si>
  <si>
    <t>冬休</t>
    <rPh sb="0" eb="1">
      <t>フユ</t>
    </rPh>
    <rPh sb="1" eb="2">
      <t>キュウ</t>
    </rPh>
    <phoneticPr fontId="2"/>
  </si>
  <si>
    <t>工場</t>
    <rPh sb="0" eb="2">
      <t>コウジョウ</t>
    </rPh>
    <phoneticPr fontId="2"/>
  </si>
  <si>
    <t>他</t>
    <rPh sb="0" eb="1">
      <t>タ</t>
    </rPh>
    <phoneticPr fontId="2"/>
  </si>
  <si>
    <t>休</t>
    <rPh sb="0" eb="1">
      <t>キュウ</t>
    </rPh>
    <phoneticPr fontId="2"/>
  </si>
  <si>
    <t>○対象期間：</t>
    <rPh sb="1" eb="3">
      <t>タイショウ</t>
    </rPh>
    <rPh sb="3" eb="5">
      <t>キカン</t>
    </rPh>
    <phoneticPr fontId="2"/>
  </si>
  <si>
    <t>年末年始６日間、夏季休暇3日間、工場製作のみを実施している期間、工事全体を一時中止している期間のほか、</t>
    <phoneticPr fontId="2"/>
  </si>
  <si>
    <t>発注者があらかじめ対象外とした内容に該当する期間（受注者の責によらず現場作業を余儀なくされる期間など）は含まない。</t>
    <phoneticPr fontId="2"/>
  </si>
  <si>
    <t>○工事着手日：</t>
    <rPh sb="1" eb="3">
      <t>コウジ</t>
    </rPh>
    <rPh sb="3" eb="6">
      <t>チャクシュビ</t>
    </rPh>
    <phoneticPr fontId="2"/>
  </si>
  <si>
    <t>原則、現場事務所を設置した日（現場の状況に応じて個別判断）又は現場に継続的に常駐した最初の日。</t>
    <phoneticPr fontId="2"/>
  </si>
  <si>
    <t>○工事完成日：</t>
    <rPh sb="1" eb="3">
      <t>コウジ</t>
    </rPh>
    <rPh sb="3" eb="5">
      <t>カンセイ</t>
    </rPh>
    <rPh sb="5" eb="6">
      <t>ヒ</t>
    </rPh>
    <phoneticPr fontId="2"/>
  </si>
  <si>
    <t>工事完成日を入力。竣工検査日の前日とすることができる。</t>
    <phoneticPr fontId="2"/>
  </si>
  <si>
    <t>休日取得計画・実績表（現場閉所・現場休息による週休２日工事）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6" eb="20">
      <t>ゲンバキュウソク</t>
    </rPh>
    <rPh sb="23" eb="25">
      <t>シュウキュウ</t>
    </rPh>
    <rPh sb="26" eb="27">
      <t>ニチ</t>
    </rPh>
    <rPh sb="27" eb="29">
      <t>コウジ</t>
    </rPh>
    <phoneticPr fontId="2"/>
  </si>
  <si>
    <t>雨等</t>
    <rPh sb="0" eb="1">
      <t>アメ</t>
    </rPh>
    <rPh sb="1" eb="2">
      <t>ナド</t>
    </rPh>
    <phoneticPr fontId="2"/>
  </si>
  <si>
    <t>通期(4週8休）
達成状況</t>
    <rPh sb="0" eb="2">
      <t>ツウキ</t>
    </rPh>
    <rPh sb="4" eb="5">
      <t>シュウ</t>
    </rPh>
    <rPh sb="6" eb="7">
      <t>キュウ</t>
    </rPh>
    <rPh sb="9" eb="11">
      <t>タッセイ</t>
    </rPh>
    <rPh sb="11" eb="13">
      <t>ジョウキョウ</t>
    </rPh>
    <phoneticPr fontId="2"/>
  </si>
  <si>
    <t>通期（４週８休）
達成状況</t>
    <rPh sb="0" eb="2">
      <t>ツウキ</t>
    </rPh>
    <rPh sb="4" eb="5">
      <t>シュウ</t>
    </rPh>
    <rPh sb="6" eb="7">
      <t>キュウ</t>
    </rPh>
    <rPh sb="9" eb="11">
      <t>タッセイ</t>
    </rPh>
    <rPh sb="11" eb="13">
      <t>ジョウキョウ</t>
    </rPh>
    <phoneticPr fontId="2"/>
  </si>
  <si>
    <t>※西暦入力</t>
    <phoneticPr fontId="2"/>
  </si>
  <si>
    <t>様式－３６(１)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</si>
</sst>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theme="3"/>
      <name val="HGｺﾞｼｯｸM"/>
      <family val="3"/>
      <charset val="128"/>
    </font>
    <font>
      <sz val="11"/>
      <color theme="3" tint="-0.249977111117893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179" fontId="13" fillId="0" borderId="0" xfId="0" applyNumberFormat="1" applyFont="1" applyFill="1" applyAlignment="1" applyProtection="1">
      <alignment horizontal="left" vertical="center"/>
    </xf>
    <xf numFmtId="0" fontId="9" fillId="0" borderId="37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176" fontId="4" fillId="0" borderId="50" xfId="0" applyNumberFormat="1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35" xfId="0" applyNumberFormat="1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5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5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53" xfId="0" applyNumberFormat="1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19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25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295603</xdr:colOff>
      <xdr:row>61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 editAs="oneCell">
    <xdr:from>
      <xdr:col>28</xdr:col>
      <xdr:colOff>25400</xdr:colOff>
      <xdr:row>0</xdr:row>
      <xdr:rowOff>38100</xdr:rowOff>
    </xdr:from>
    <xdr:to>
      <xdr:col>34</xdr:col>
      <xdr:colOff>10257</xdr:colOff>
      <xdr:row>8</xdr:row>
      <xdr:rowOff>234950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850" y="38100"/>
          <a:ext cx="2061307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25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50</xdr:row>
      <xdr:rowOff>115454</xdr:rowOff>
    </xdr:from>
    <xdr:to>
      <xdr:col>51</xdr:col>
      <xdr:colOff>346364</xdr:colOff>
      <xdr:row>51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61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16</xdr:row>
      <xdr:rowOff>84483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7751" y="1475133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24</xdr:col>
      <xdr:colOff>240196</xdr:colOff>
      <xdr:row>14</xdr:row>
      <xdr:rowOff>57150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641121" y="990600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57978</xdr:colOff>
      <xdr:row>37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124240</xdr:colOff>
      <xdr:row>51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83566" y="573984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65</xdr:row>
      <xdr:rowOff>33129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68</xdr:row>
      <xdr:rowOff>157370</xdr:rowOff>
    </xdr:from>
    <xdr:to>
      <xdr:col>17</xdr:col>
      <xdr:colOff>8283</xdr:colOff>
      <xdr:row>73</xdr:row>
      <xdr:rowOff>8284</xdr:rowOff>
    </xdr:to>
    <xdr:sp macro="" textlink="">
      <xdr:nvSpPr>
        <xdr:cNvPr id="18" name="正方形/長方形 17"/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64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124</xdr:row>
      <xdr:rowOff>173934</xdr:rowOff>
    </xdr:from>
    <xdr:to>
      <xdr:col>32</xdr:col>
      <xdr:colOff>281609</xdr:colOff>
      <xdr:row>127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138</xdr:row>
      <xdr:rowOff>165652</xdr:rowOff>
    </xdr:from>
    <xdr:to>
      <xdr:col>5</xdr:col>
      <xdr:colOff>16566</xdr:colOff>
      <xdr:row>141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121</xdr:row>
      <xdr:rowOff>33133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 editAs="oneCell">
    <xdr:from>
      <xdr:col>28</xdr:col>
      <xdr:colOff>19050</xdr:colOff>
      <xdr:row>0</xdr:row>
      <xdr:rowOff>25400</xdr:rowOff>
    </xdr:from>
    <xdr:to>
      <xdr:col>34</xdr:col>
      <xdr:colOff>16607</xdr:colOff>
      <xdr:row>8</xdr:row>
      <xdr:rowOff>190500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5400"/>
          <a:ext cx="2074007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11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customWidth="1"/>
    <col min="36" max="16384" width="9" style="4"/>
  </cols>
  <sheetData>
    <row r="1" spans="2:39" ht="20.45" customHeight="1" x14ac:dyDescent="0.15">
      <c r="B1" s="4" t="s">
        <v>50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I1" s="5"/>
    </row>
    <row r="2" spans="2:39" ht="18.75" x14ac:dyDescent="0.15">
      <c r="B2" s="1"/>
      <c r="M2" s="3"/>
      <c r="AI2" s="5"/>
    </row>
    <row r="3" spans="2:39" ht="18.75" x14ac:dyDescent="0.15">
      <c r="B3" s="1"/>
      <c r="M3" s="3"/>
      <c r="AI3" s="5"/>
    </row>
    <row r="4" spans="2:39" ht="18.75" x14ac:dyDescent="0.15">
      <c r="B4" s="1"/>
      <c r="M4" s="3"/>
      <c r="AI4" s="5"/>
    </row>
    <row r="5" spans="2:39" ht="18.75" x14ac:dyDescent="0.15">
      <c r="B5" s="1"/>
      <c r="M5" s="3"/>
      <c r="AI5" s="5"/>
    </row>
    <row r="6" spans="2:39" ht="18.75" x14ac:dyDescent="0.15">
      <c r="B6" s="1"/>
      <c r="M6" s="3"/>
      <c r="AI6" s="5"/>
    </row>
    <row r="7" spans="2:39" ht="18.75" x14ac:dyDescent="0.15">
      <c r="B7" s="1"/>
      <c r="M7" s="3"/>
      <c r="AI7" s="5"/>
    </row>
    <row r="8" spans="2:39" ht="18.75" x14ac:dyDescent="0.15">
      <c r="B8" s="1"/>
      <c r="M8" s="3"/>
      <c r="AI8" s="5"/>
    </row>
    <row r="9" spans="2:39" ht="18.75" x14ac:dyDescent="0.15">
      <c r="B9" s="1"/>
      <c r="M9" s="3"/>
      <c r="AI9" s="5"/>
    </row>
    <row r="10" spans="2:39" ht="19.5" thickBot="1" x14ac:dyDescent="0.2">
      <c r="B10" s="1" t="s">
        <v>45</v>
      </c>
      <c r="M10" s="3"/>
      <c r="AI10" s="5"/>
      <c r="AM10" s="4" t="s">
        <v>30</v>
      </c>
    </row>
    <row r="11" spans="2:39" ht="13.5" customHeight="1" x14ac:dyDescent="0.15">
      <c r="Q11" s="4"/>
      <c r="S11" s="6"/>
      <c r="T11" s="7"/>
      <c r="U11" s="106" t="s">
        <v>2</v>
      </c>
      <c r="V11" s="107"/>
      <c r="W11" s="106" t="s">
        <v>9</v>
      </c>
      <c r="X11" s="107"/>
      <c r="Y11" s="108" t="s">
        <v>12</v>
      </c>
      <c r="Z11" s="109"/>
      <c r="AB11" s="110" t="s">
        <v>47</v>
      </c>
      <c r="AC11" s="111"/>
      <c r="AD11" s="111"/>
      <c r="AE11" s="111"/>
      <c r="AF11" s="111"/>
      <c r="AG11" s="114" t="e">
        <f>IF(AND(Y13&lt;0.285),"未達成","達成")</f>
        <v>#DIV/0!</v>
      </c>
      <c r="AH11" s="115"/>
      <c r="AI11" s="4"/>
      <c r="AM11" s="4" t="s">
        <v>31</v>
      </c>
    </row>
    <row r="12" spans="2:39" ht="13.5" customHeight="1" thickBot="1" x14ac:dyDescent="0.2">
      <c r="B12" s="118" t="s">
        <v>3</v>
      </c>
      <c r="C12" s="118"/>
      <c r="D12" s="118"/>
      <c r="E12" s="118"/>
      <c r="F12" s="2" t="s">
        <v>11</v>
      </c>
      <c r="G12" s="44" t="s">
        <v>25</v>
      </c>
      <c r="H12" s="44"/>
      <c r="I12" s="45"/>
      <c r="J12" s="44"/>
      <c r="K12" s="44"/>
      <c r="L12" s="44"/>
      <c r="M12" s="44"/>
      <c r="N12" s="44"/>
      <c r="O12" s="44"/>
      <c r="P12" s="44"/>
      <c r="R12" s="4"/>
      <c r="S12" s="119" t="s">
        <v>0</v>
      </c>
      <c r="T12" s="120"/>
      <c r="U12" s="121">
        <f>+AI24+AI38+AI52+AI66+AI80+AI94+AI108+AI122+AI136+AI150+AI164+AI178+AI192+AI206+AI220+AI234+AI248+AI262+AI276+AI290+AI304</f>
        <v>0</v>
      </c>
      <c r="V12" s="122"/>
      <c r="W12" s="121">
        <f>AI25+AI39+AI53+AI67+AI81+AI95+AI109+AI123+AI137+AI151+AI165+AI179+AI193+AI207+AI221+AI235+AI249+AI263+AI277+AI291+AI305</f>
        <v>0</v>
      </c>
      <c r="X12" s="122"/>
      <c r="Y12" s="123" t="e">
        <f>ROUNDDOWN(W12/U12,3)</f>
        <v>#DIV/0!</v>
      </c>
      <c r="Z12" s="124"/>
      <c r="AB12" s="112"/>
      <c r="AC12" s="113"/>
      <c r="AD12" s="113"/>
      <c r="AE12" s="113"/>
      <c r="AF12" s="113"/>
      <c r="AG12" s="116"/>
      <c r="AH12" s="117"/>
      <c r="AI12" s="4"/>
      <c r="AJ12" s="8"/>
    </row>
    <row r="13" spans="2:39" ht="13.5" customHeight="1" thickBot="1" x14ac:dyDescent="0.2">
      <c r="B13" s="118" t="s">
        <v>10</v>
      </c>
      <c r="C13" s="118"/>
      <c r="D13" s="118"/>
      <c r="E13" s="118"/>
      <c r="F13" s="2" t="s">
        <v>11</v>
      </c>
      <c r="G13" s="133" t="s">
        <v>49</v>
      </c>
      <c r="H13" s="134"/>
      <c r="I13" s="134"/>
      <c r="J13" s="135"/>
      <c r="R13" s="4"/>
      <c r="S13" s="99" t="s">
        <v>7</v>
      </c>
      <c r="T13" s="100"/>
      <c r="U13" s="101">
        <f>+U12</f>
        <v>0</v>
      </c>
      <c r="V13" s="102"/>
      <c r="W13" s="101">
        <f>+AI27+AI41+AI55+AI69+AI83+AI97+AI111+AI125+AI139+AI153+AI167+AI181+AI195+AI209+AI223+AI237+AI251+AI265+AI279+AI293+AI307</f>
        <v>0</v>
      </c>
      <c r="X13" s="103"/>
      <c r="Y13" s="104" t="e">
        <f>ROUNDDOWN(W13/U13,3)</f>
        <v>#DIV/0!</v>
      </c>
      <c r="Z13" s="105"/>
      <c r="AB13" s="63"/>
      <c r="AC13" s="63"/>
      <c r="AD13" s="63"/>
      <c r="AE13" s="63"/>
      <c r="AF13" s="63"/>
      <c r="AG13" s="64"/>
      <c r="AH13" s="64"/>
      <c r="AI13" s="9"/>
      <c r="AK13" s="8"/>
      <c r="AM13" s="58" t="s">
        <v>33</v>
      </c>
    </row>
    <row r="14" spans="2:39" ht="13.5" customHeight="1" x14ac:dyDescent="0.15">
      <c r="B14" s="125" t="s">
        <v>21</v>
      </c>
      <c r="C14" s="125"/>
      <c r="D14" s="125"/>
      <c r="E14" s="125"/>
      <c r="F14" s="2" t="s">
        <v>11</v>
      </c>
      <c r="G14" s="126"/>
      <c r="H14" s="126"/>
      <c r="I14" s="126"/>
      <c r="J14" s="126"/>
      <c r="L14" s="127" t="s">
        <v>1</v>
      </c>
      <c r="M14" s="127"/>
      <c r="N14" s="127"/>
      <c r="O14" s="2" t="s">
        <v>11</v>
      </c>
      <c r="P14" s="128" t="e">
        <f>+G14-G13+1</f>
        <v>#VALUE!</v>
      </c>
      <c r="Q14" s="129"/>
      <c r="R14" s="129"/>
      <c r="S14" s="130"/>
      <c r="T14" s="130"/>
      <c r="U14" s="131"/>
      <c r="V14" s="131"/>
      <c r="W14" s="131"/>
      <c r="X14" s="131"/>
      <c r="Y14" s="132"/>
      <c r="Z14" s="132"/>
      <c r="AA14" s="10"/>
      <c r="AB14" s="63"/>
      <c r="AC14" s="63"/>
      <c r="AD14" s="63"/>
      <c r="AE14" s="63"/>
      <c r="AF14" s="63"/>
      <c r="AG14" s="64"/>
      <c r="AH14" s="64"/>
      <c r="AI14" s="9"/>
      <c r="AK14" s="8"/>
      <c r="AM14" s="58" t="s">
        <v>34</v>
      </c>
    </row>
    <row r="15" spans="2:39" ht="18" customHeight="1" x14ac:dyDescent="0.15">
      <c r="B15" s="52"/>
      <c r="C15" s="59" t="s">
        <v>38</v>
      </c>
      <c r="D15" s="52"/>
      <c r="E15" s="52"/>
      <c r="G15" s="60" t="s">
        <v>39</v>
      </c>
      <c r="H15" s="11"/>
      <c r="I15" s="11"/>
      <c r="J15" s="11"/>
      <c r="K15" s="12"/>
      <c r="L15" s="53"/>
      <c r="M15" s="53"/>
      <c r="N15" s="53"/>
      <c r="P15" s="54"/>
      <c r="Q15" s="54"/>
      <c r="R15" s="54"/>
      <c r="AA15" s="10"/>
      <c r="AB15" s="13"/>
      <c r="AC15" s="13"/>
      <c r="AD15" s="13"/>
      <c r="AE15" s="13"/>
      <c r="AF15" s="13"/>
      <c r="AG15" s="13"/>
      <c r="AH15" s="13"/>
      <c r="AI15" s="9"/>
      <c r="AK15" s="8"/>
      <c r="AM15" s="58" t="s">
        <v>32</v>
      </c>
    </row>
    <row r="16" spans="2:39" ht="18" customHeight="1" x14ac:dyDescent="0.15">
      <c r="B16" s="57"/>
      <c r="C16" s="59"/>
      <c r="D16" s="57"/>
      <c r="E16" s="57"/>
      <c r="G16" s="60" t="s">
        <v>40</v>
      </c>
      <c r="H16" s="11"/>
      <c r="I16" s="11"/>
      <c r="J16" s="11"/>
      <c r="K16" s="12"/>
      <c r="L16" s="58"/>
      <c r="M16" s="58"/>
      <c r="N16" s="58"/>
      <c r="P16" s="54"/>
      <c r="Q16" s="54"/>
      <c r="R16" s="54"/>
      <c r="AA16" s="10"/>
      <c r="AB16" s="13"/>
      <c r="AC16" s="13"/>
      <c r="AD16" s="13"/>
      <c r="AE16" s="13"/>
      <c r="AF16" s="13"/>
      <c r="AG16" s="13"/>
      <c r="AH16" s="13"/>
      <c r="AI16" s="9"/>
      <c r="AK16" s="8"/>
      <c r="AM16" s="58" t="s">
        <v>35</v>
      </c>
    </row>
    <row r="17" spans="2:39" ht="18" customHeight="1" x14ac:dyDescent="0.15">
      <c r="B17" s="57"/>
      <c r="C17" s="59" t="s">
        <v>41</v>
      </c>
      <c r="D17" s="57"/>
      <c r="E17" s="57"/>
      <c r="G17" s="60" t="s">
        <v>42</v>
      </c>
      <c r="H17" s="11"/>
      <c r="I17" s="11"/>
      <c r="J17" s="11"/>
      <c r="K17" s="12"/>
      <c r="L17" s="58"/>
      <c r="M17" s="58"/>
      <c r="N17" s="58"/>
      <c r="P17" s="54"/>
      <c r="Q17" s="54"/>
      <c r="R17" s="54"/>
      <c r="AA17" s="10"/>
      <c r="AB17" s="13"/>
      <c r="AC17" s="13"/>
      <c r="AD17" s="13"/>
      <c r="AE17" s="13"/>
      <c r="AF17" s="13"/>
      <c r="AG17" s="13"/>
      <c r="AH17" s="13"/>
      <c r="AI17" s="9"/>
      <c r="AK17" s="8"/>
      <c r="AM17" s="58" t="s">
        <v>36</v>
      </c>
    </row>
    <row r="18" spans="2:39" ht="18" customHeight="1" x14ac:dyDescent="0.15">
      <c r="B18" s="57"/>
      <c r="C18" s="59" t="s">
        <v>43</v>
      </c>
      <c r="D18" s="57"/>
      <c r="E18" s="57"/>
      <c r="G18" s="60" t="s">
        <v>44</v>
      </c>
      <c r="H18" s="11"/>
      <c r="I18" s="11"/>
      <c r="J18" s="11"/>
      <c r="K18" s="12"/>
      <c r="L18" s="58"/>
      <c r="M18" s="58"/>
      <c r="N18" s="58"/>
      <c r="P18" s="54"/>
      <c r="Q18" s="54"/>
      <c r="R18" s="54"/>
      <c r="AA18" s="10"/>
      <c r="AB18" s="13"/>
      <c r="AC18" s="13"/>
      <c r="AD18" s="13"/>
      <c r="AE18" s="13"/>
      <c r="AF18" s="13"/>
      <c r="AG18" s="13"/>
      <c r="AH18" s="13"/>
      <c r="AI18" s="9"/>
      <c r="AK18" s="8"/>
    </row>
    <row r="19" spans="2:39" ht="13.5" hidden="1" customHeight="1" x14ac:dyDescent="0.15">
      <c r="C19" s="4" t="e">
        <f>YEAR(G13)</f>
        <v>#VALUE!</v>
      </c>
      <c r="D19" s="4" t="e">
        <f>MONTH(G13)</f>
        <v>#VALUE!</v>
      </c>
      <c r="E19" s="4"/>
      <c r="F19" s="14" t="e">
        <f>DATE(C19,D19,1)</f>
        <v>#VALUE!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9" ht="13.5" customHeight="1" x14ac:dyDescent="0.15">
      <c r="B20" s="43" t="s">
        <v>13</v>
      </c>
      <c r="C20" s="80" t="e">
        <f>C21</f>
        <v>#VALUE!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1"/>
    </row>
    <row r="21" spans="2:39" hidden="1" x14ac:dyDescent="0.15">
      <c r="B21" s="25"/>
      <c r="C21" s="16" t="e">
        <f>DATE($C19,$D19,1)</f>
        <v>#VALUE!</v>
      </c>
      <c r="D21" s="17" t="e">
        <f>C21+1</f>
        <v>#VALUE!</v>
      </c>
      <c r="E21" s="17" t="e">
        <f t="shared" ref="E21:AG21" si="0">D21+1</f>
        <v>#VALUE!</v>
      </c>
      <c r="F21" s="17" t="e">
        <f t="shared" si="0"/>
        <v>#VALUE!</v>
      </c>
      <c r="G21" s="17" t="e">
        <f t="shared" si="0"/>
        <v>#VALUE!</v>
      </c>
      <c r="H21" s="17" t="e">
        <f t="shared" si="0"/>
        <v>#VALUE!</v>
      </c>
      <c r="I21" s="17" t="e">
        <f t="shared" si="0"/>
        <v>#VALUE!</v>
      </c>
      <c r="J21" s="17" t="e">
        <f t="shared" si="0"/>
        <v>#VALUE!</v>
      </c>
      <c r="K21" s="17" t="e">
        <f t="shared" si="0"/>
        <v>#VALUE!</v>
      </c>
      <c r="L21" s="17" t="e">
        <f t="shared" si="0"/>
        <v>#VALUE!</v>
      </c>
      <c r="M21" s="17" t="e">
        <f t="shared" si="0"/>
        <v>#VALUE!</v>
      </c>
      <c r="N21" s="17" t="e">
        <f t="shared" si="0"/>
        <v>#VALUE!</v>
      </c>
      <c r="O21" s="17" t="e">
        <f t="shared" si="0"/>
        <v>#VALUE!</v>
      </c>
      <c r="P21" s="17" t="e">
        <f t="shared" si="0"/>
        <v>#VALUE!</v>
      </c>
      <c r="Q21" s="17" t="e">
        <f t="shared" si="0"/>
        <v>#VALUE!</v>
      </c>
      <c r="R21" s="17" t="e">
        <f t="shared" si="0"/>
        <v>#VALUE!</v>
      </c>
      <c r="S21" s="17" t="e">
        <f t="shared" si="0"/>
        <v>#VALUE!</v>
      </c>
      <c r="T21" s="17" t="e">
        <f t="shared" si="0"/>
        <v>#VALUE!</v>
      </c>
      <c r="U21" s="17" t="e">
        <f t="shared" si="0"/>
        <v>#VALUE!</v>
      </c>
      <c r="V21" s="17" t="e">
        <f t="shared" si="0"/>
        <v>#VALUE!</v>
      </c>
      <c r="W21" s="17" t="e">
        <f t="shared" si="0"/>
        <v>#VALUE!</v>
      </c>
      <c r="X21" s="17" t="e">
        <f t="shared" si="0"/>
        <v>#VALUE!</v>
      </c>
      <c r="Y21" s="17" t="e">
        <f t="shared" si="0"/>
        <v>#VALUE!</v>
      </c>
      <c r="Z21" s="17" t="e">
        <f t="shared" si="0"/>
        <v>#VALUE!</v>
      </c>
      <c r="AA21" s="17" t="e">
        <f t="shared" si="0"/>
        <v>#VALUE!</v>
      </c>
      <c r="AB21" s="17" t="e">
        <f t="shared" si="0"/>
        <v>#VALUE!</v>
      </c>
      <c r="AC21" s="17" t="e">
        <f t="shared" si="0"/>
        <v>#VALUE!</v>
      </c>
      <c r="AD21" s="17" t="e">
        <f t="shared" si="0"/>
        <v>#VALUE!</v>
      </c>
      <c r="AE21" s="17" t="e">
        <f t="shared" si="0"/>
        <v>#VALUE!</v>
      </c>
      <c r="AF21" s="17" t="e">
        <f t="shared" si="0"/>
        <v>#VALUE!</v>
      </c>
      <c r="AG21" s="17" t="e">
        <f t="shared" si="0"/>
        <v>#VALUE!</v>
      </c>
      <c r="AH21" s="18"/>
      <c r="AI21" s="19"/>
    </row>
    <row r="22" spans="2:39" x14ac:dyDescent="0.15">
      <c r="B22" s="25" t="s">
        <v>14</v>
      </c>
      <c r="C22" s="21" t="e">
        <f>IF(C21&gt;=G13,C21,"")</f>
        <v>#VALUE!</v>
      </c>
      <c r="D22" s="22" t="e">
        <f t="shared" ref="D22:AE22" si="1">IF(D21&lt;$G13,"",IF(C21=EOMONTH(DATE($C19,$D19,1),0),"",IF(C21="","",C21+1)))</f>
        <v>#VALUE!</v>
      </c>
      <c r="E22" s="22" t="e">
        <f t="shared" si="1"/>
        <v>#VALUE!</v>
      </c>
      <c r="F22" s="22" t="e">
        <f t="shared" si="1"/>
        <v>#VALUE!</v>
      </c>
      <c r="G22" s="22" t="e">
        <f t="shared" si="1"/>
        <v>#VALUE!</v>
      </c>
      <c r="H22" s="22" t="e">
        <f t="shared" si="1"/>
        <v>#VALUE!</v>
      </c>
      <c r="I22" s="22" t="e">
        <f t="shared" si="1"/>
        <v>#VALUE!</v>
      </c>
      <c r="J22" s="22" t="e">
        <f t="shared" si="1"/>
        <v>#VALUE!</v>
      </c>
      <c r="K22" s="22" t="e">
        <f t="shared" si="1"/>
        <v>#VALUE!</v>
      </c>
      <c r="L22" s="22" t="e">
        <f t="shared" si="1"/>
        <v>#VALUE!</v>
      </c>
      <c r="M22" s="22" t="e">
        <f t="shared" si="1"/>
        <v>#VALUE!</v>
      </c>
      <c r="N22" s="22" t="e">
        <f t="shared" si="1"/>
        <v>#VALUE!</v>
      </c>
      <c r="O22" s="22" t="e">
        <f t="shared" si="1"/>
        <v>#VALUE!</v>
      </c>
      <c r="P22" s="22" t="e">
        <f t="shared" si="1"/>
        <v>#VALUE!</v>
      </c>
      <c r="Q22" s="22" t="e">
        <f t="shared" si="1"/>
        <v>#VALUE!</v>
      </c>
      <c r="R22" s="22" t="e">
        <f t="shared" si="1"/>
        <v>#VALUE!</v>
      </c>
      <c r="S22" s="22" t="e">
        <f t="shared" si="1"/>
        <v>#VALUE!</v>
      </c>
      <c r="T22" s="22" t="e">
        <f t="shared" si="1"/>
        <v>#VALUE!</v>
      </c>
      <c r="U22" s="22" t="e">
        <f t="shared" si="1"/>
        <v>#VALUE!</v>
      </c>
      <c r="V22" s="22" t="e">
        <f t="shared" si="1"/>
        <v>#VALUE!</v>
      </c>
      <c r="W22" s="22" t="e">
        <f t="shared" si="1"/>
        <v>#VALUE!</v>
      </c>
      <c r="X22" s="22" t="e">
        <f t="shared" si="1"/>
        <v>#VALUE!</v>
      </c>
      <c r="Y22" s="22" t="e">
        <f t="shared" si="1"/>
        <v>#VALUE!</v>
      </c>
      <c r="Z22" s="22" t="e">
        <f t="shared" si="1"/>
        <v>#VALUE!</v>
      </c>
      <c r="AA22" s="22" t="e">
        <f t="shared" si="1"/>
        <v>#VALUE!</v>
      </c>
      <c r="AB22" s="22" t="e">
        <f t="shared" si="1"/>
        <v>#VALUE!</v>
      </c>
      <c r="AC22" s="22" t="e">
        <f t="shared" si="1"/>
        <v>#VALUE!</v>
      </c>
      <c r="AD22" s="22" t="e">
        <f t="shared" si="1"/>
        <v>#VALUE!</v>
      </c>
      <c r="AE22" s="22" t="e">
        <f t="shared" si="1"/>
        <v>#VALUE!</v>
      </c>
      <c r="AF22" s="22" t="e">
        <f>IF(AF21&lt;$G13,"",IF(AE21=EOMONTH(DATE($C19,$D19,1),0),"",IF(AE22="","",AE22+1)))</f>
        <v>#VALUE!</v>
      </c>
      <c r="AG22" s="22" t="e">
        <f>IF(AG21&lt;$G13,"",IF(AF22=EOMONTH(DATE($C19,$D19,1),0),"",IF(AF22="","",AF22+1)))</f>
        <v>#VALUE!</v>
      </c>
      <c r="AH22" s="23" t="s">
        <v>15</v>
      </c>
      <c r="AI22" s="24">
        <f>+COUNTIFS(C23:AG23,"土",C24:AG24,"")+COUNTIFS(C23:AG23,"日",C24:AG24,"")</f>
        <v>0</v>
      </c>
      <c r="AM22" s="58" t="s">
        <v>37</v>
      </c>
    </row>
    <row r="23" spans="2:39" x14ac:dyDescent="0.15">
      <c r="B23" s="25" t="s">
        <v>5</v>
      </c>
      <c r="C23" s="51" t="str">
        <f>IFERROR(TEXT(WEEKDAY(+C22),"aaa"),"")</f>
        <v/>
      </c>
      <c r="D23" s="51" t="str">
        <f t="shared" ref="D23:AG23" si="2">IFERROR(TEXT(WEEKDAY(+D22),"aaa"),"")</f>
        <v/>
      </c>
      <c r="E23" s="51" t="str">
        <f t="shared" si="2"/>
        <v/>
      </c>
      <c r="F23" s="51" t="str">
        <f t="shared" si="2"/>
        <v/>
      </c>
      <c r="G23" s="51" t="str">
        <f t="shared" si="2"/>
        <v/>
      </c>
      <c r="H23" s="51" t="str">
        <f>IFERROR(TEXT(WEEKDAY(+H22),"aaa"),"")</f>
        <v/>
      </c>
      <c r="I23" s="51" t="str">
        <f t="shared" si="2"/>
        <v/>
      </c>
      <c r="J23" s="51" t="str">
        <f t="shared" si="2"/>
        <v/>
      </c>
      <c r="K23" s="51" t="str">
        <f t="shared" si="2"/>
        <v/>
      </c>
      <c r="L23" s="51" t="str">
        <f t="shared" si="2"/>
        <v/>
      </c>
      <c r="M23" s="51" t="str">
        <f t="shared" si="2"/>
        <v/>
      </c>
      <c r="N23" s="51" t="str">
        <f t="shared" si="2"/>
        <v/>
      </c>
      <c r="O23" s="51" t="str">
        <f t="shared" si="2"/>
        <v/>
      </c>
      <c r="P23" s="51" t="str">
        <f t="shared" si="2"/>
        <v/>
      </c>
      <c r="Q23" s="51" t="str">
        <f t="shared" si="2"/>
        <v/>
      </c>
      <c r="R23" s="51" t="str">
        <f t="shared" si="2"/>
        <v/>
      </c>
      <c r="S23" s="51" t="str">
        <f t="shared" si="2"/>
        <v/>
      </c>
      <c r="T23" s="51" t="str">
        <f t="shared" si="2"/>
        <v/>
      </c>
      <c r="U23" s="51" t="str">
        <f t="shared" si="2"/>
        <v/>
      </c>
      <c r="V23" s="51" t="str">
        <f t="shared" si="2"/>
        <v/>
      </c>
      <c r="W23" s="51" t="str">
        <f t="shared" si="2"/>
        <v/>
      </c>
      <c r="X23" s="51" t="str">
        <f t="shared" si="2"/>
        <v/>
      </c>
      <c r="Y23" s="51" t="str">
        <f t="shared" si="2"/>
        <v/>
      </c>
      <c r="Z23" s="51" t="str">
        <f t="shared" si="2"/>
        <v/>
      </c>
      <c r="AA23" s="51" t="str">
        <f t="shared" si="2"/>
        <v/>
      </c>
      <c r="AB23" s="51" t="str">
        <f t="shared" si="2"/>
        <v/>
      </c>
      <c r="AC23" s="51" t="str">
        <f t="shared" si="2"/>
        <v/>
      </c>
      <c r="AD23" s="51" t="str">
        <f t="shared" si="2"/>
        <v/>
      </c>
      <c r="AE23" s="51" t="str">
        <f t="shared" si="2"/>
        <v/>
      </c>
      <c r="AF23" s="51" t="str">
        <f t="shared" si="2"/>
        <v/>
      </c>
      <c r="AG23" s="51" t="str">
        <f t="shared" si="2"/>
        <v/>
      </c>
      <c r="AH23" s="23" t="s">
        <v>17</v>
      </c>
      <c r="AI23" s="24">
        <f>+COUNTIF(C24:AG24,"夏休")+COUNTIF(C24:AG24,"冬休")+COUNTIF(C24:AG24,"中止")+COUNTIF(C24:AG24,"工場")+COUNTIF(C24:AG24,"他")</f>
        <v>0</v>
      </c>
      <c r="AJ23" s="26"/>
      <c r="AM23" s="58" t="s">
        <v>46</v>
      </c>
    </row>
    <row r="24" spans="2:39" ht="13.5" customHeight="1" x14ac:dyDescent="0.15">
      <c r="B24" s="82" t="s">
        <v>16</v>
      </c>
      <c r="C24" s="8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6"/>
      <c r="AH24" s="27" t="s">
        <v>2</v>
      </c>
      <c r="AI24" s="28">
        <f>COUNT(C22:AG22)-AI23</f>
        <v>0</v>
      </c>
      <c r="AJ24" s="26"/>
    </row>
    <row r="25" spans="2:39" ht="13.5" customHeight="1" x14ac:dyDescent="0.15">
      <c r="B25" s="83"/>
      <c r="C25" s="84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6"/>
      <c r="AH25" s="27" t="s">
        <v>6</v>
      </c>
      <c r="AI25" s="29">
        <f>+COUNTIF(C26:AG27,"休")</f>
        <v>0</v>
      </c>
      <c r="AJ25" s="30" t="e">
        <f>IF(AI26&gt;0.285,"",IF(AI25&lt;AI22,"←計画日数が足りません",""))</f>
        <v>#DIV/0!</v>
      </c>
    </row>
    <row r="26" spans="2:39" ht="13.5" customHeight="1" x14ac:dyDescent="0.15">
      <c r="B26" s="77" t="s">
        <v>0</v>
      </c>
      <c r="C26" s="7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0"/>
      <c r="AH26" s="27" t="s">
        <v>8</v>
      </c>
      <c r="AI26" s="31" t="e">
        <f>+AI25/AI24</f>
        <v>#DIV/0!</v>
      </c>
      <c r="AJ26" s="26"/>
    </row>
    <row r="27" spans="2:39" x14ac:dyDescent="0.15">
      <c r="B27" s="77"/>
      <c r="C27" s="7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27" t="s">
        <v>9</v>
      </c>
      <c r="AI27" s="29">
        <f>+COUNTA(C28:AG29)</f>
        <v>0</v>
      </c>
      <c r="AJ27" s="26"/>
    </row>
    <row r="28" spans="2:39" x14ac:dyDescent="0.15">
      <c r="B28" s="71" t="s">
        <v>7</v>
      </c>
      <c r="C28" s="73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9"/>
      <c r="O28" s="69"/>
      <c r="P28" s="67"/>
      <c r="Q28" s="67"/>
      <c r="R28" s="67"/>
      <c r="S28" s="67"/>
      <c r="T28" s="67"/>
      <c r="U28" s="69"/>
      <c r="V28" s="69"/>
      <c r="W28" s="67"/>
      <c r="X28" s="67"/>
      <c r="Y28" s="67"/>
      <c r="Z28" s="67"/>
      <c r="AA28" s="67"/>
      <c r="AB28" s="69"/>
      <c r="AC28" s="69"/>
      <c r="AD28" s="67"/>
      <c r="AE28" s="67"/>
      <c r="AF28" s="67"/>
      <c r="AG28" s="65"/>
      <c r="AH28" s="32" t="s">
        <v>4</v>
      </c>
      <c r="AI28" s="33" t="e">
        <f>+AI27/AI24</f>
        <v>#DIV/0!</v>
      </c>
      <c r="AJ28" s="26"/>
    </row>
    <row r="29" spans="2:39" x14ac:dyDescent="0.15">
      <c r="B29" s="72"/>
      <c r="C29" s="74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90"/>
      <c r="O29" s="90"/>
      <c r="P29" s="68"/>
      <c r="Q29" s="68"/>
      <c r="R29" s="68"/>
      <c r="S29" s="68"/>
      <c r="T29" s="68"/>
      <c r="U29" s="90"/>
      <c r="V29" s="90"/>
      <c r="W29" s="68"/>
      <c r="X29" s="68"/>
      <c r="Y29" s="68"/>
      <c r="Z29" s="68"/>
      <c r="AA29" s="68"/>
      <c r="AB29" s="90"/>
      <c r="AC29" s="90"/>
      <c r="AD29" s="68"/>
      <c r="AE29" s="68"/>
      <c r="AF29" s="68"/>
      <c r="AG29" s="66"/>
      <c r="AH29" s="34"/>
      <c r="AI29" s="35"/>
      <c r="AJ29" s="30"/>
    </row>
    <row r="30" spans="2:39" hidden="1" x14ac:dyDescent="0.15">
      <c r="B30" s="15"/>
      <c r="C30" s="46" t="e">
        <f t="shared" ref="C30:AG30" si="3">IF(AND(DAY(C22)&gt;=22,DAY(C22)&lt;=28,C23="土"),1,0)</f>
        <v>#VALUE!</v>
      </c>
      <c r="D30" s="46" t="e">
        <f t="shared" si="3"/>
        <v>#VALUE!</v>
      </c>
      <c r="E30" s="46" t="e">
        <f t="shared" si="3"/>
        <v>#VALUE!</v>
      </c>
      <c r="F30" s="46" t="e">
        <f t="shared" si="3"/>
        <v>#VALUE!</v>
      </c>
      <c r="G30" s="46" t="e">
        <f t="shared" si="3"/>
        <v>#VALUE!</v>
      </c>
      <c r="H30" s="46" t="e">
        <f t="shared" si="3"/>
        <v>#VALUE!</v>
      </c>
      <c r="I30" s="46" t="e">
        <f t="shared" si="3"/>
        <v>#VALUE!</v>
      </c>
      <c r="J30" s="46" t="e">
        <f t="shared" si="3"/>
        <v>#VALUE!</v>
      </c>
      <c r="K30" s="46" t="e">
        <f t="shared" si="3"/>
        <v>#VALUE!</v>
      </c>
      <c r="L30" s="46" t="e">
        <f t="shared" si="3"/>
        <v>#VALUE!</v>
      </c>
      <c r="M30" s="46" t="e">
        <f t="shared" si="3"/>
        <v>#VALUE!</v>
      </c>
      <c r="N30" s="46" t="e">
        <f t="shared" si="3"/>
        <v>#VALUE!</v>
      </c>
      <c r="O30" s="46" t="e">
        <f t="shared" si="3"/>
        <v>#VALUE!</v>
      </c>
      <c r="P30" s="46" t="e">
        <f t="shared" si="3"/>
        <v>#VALUE!</v>
      </c>
      <c r="Q30" s="46" t="e">
        <f t="shared" si="3"/>
        <v>#VALUE!</v>
      </c>
      <c r="R30" s="46" t="e">
        <f t="shared" si="3"/>
        <v>#VALUE!</v>
      </c>
      <c r="S30" s="46" t="e">
        <f t="shared" si="3"/>
        <v>#VALUE!</v>
      </c>
      <c r="T30" s="46" t="e">
        <f t="shared" si="3"/>
        <v>#VALUE!</v>
      </c>
      <c r="U30" s="46" t="e">
        <f t="shared" si="3"/>
        <v>#VALUE!</v>
      </c>
      <c r="V30" s="46" t="e">
        <f t="shared" si="3"/>
        <v>#VALUE!</v>
      </c>
      <c r="W30" s="46" t="e">
        <f t="shared" si="3"/>
        <v>#VALUE!</v>
      </c>
      <c r="X30" s="46" t="e">
        <f t="shared" si="3"/>
        <v>#VALUE!</v>
      </c>
      <c r="Y30" s="46" t="e">
        <f t="shared" si="3"/>
        <v>#VALUE!</v>
      </c>
      <c r="Z30" s="46" t="e">
        <f t="shared" si="3"/>
        <v>#VALUE!</v>
      </c>
      <c r="AA30" s="46" t="e">
        <f t="shared" si="3"/>
        <v>#VALUE!</v>
      </c>
      <c r="AB30" s="46" t="e">
        <f t="shared" si="3"/>
        <v>#VALUE!</v>
      </c>
      <c r="AC30" s="46" t="e">
        <f t="shared" si="3"/>
        <v>#VALUE!</v>
      </c>
      <c r="AD30" s="46" t="e">
        <f t="shared" si="3"/>
        <v>#VALUE!</v>
      </c>
      <c r="AE30" s="46" t="e">
        <f>IF(AND(DAY(AE22)&gt;=22,DAY(AE22)&lt;=28,AE23="土"),1,0)</f>
        <v>#VALUE!</v>
      </c>
      <c r="AF30" s="46" t="e">
        <f t="shared" si="3"/>
        <v>#VALUE!</v>
      </c>
      <c r="AG30" s="46" t="e">
        <f t="shared" si="3"/>
        <v>#VALUE!</v>
      </c>
      <c r="AH30" s="47" t="s">
        <v>18</v>
      </c>
      <c r="AI30" s="48">
        <f>_xlfn.AGGREGATE(9,6,C30:AG30)</f>
        <v>0</v>
      </c>
      <c r="AJ30" s="30"/>
    </row>
    <row r="31" spans="2:39" hidden="1" x14ac:dyDescent="0.15">
      <c r="B31" s="15"/>
      <c r="C31" s="49" t="e">
        <f t="shared" ref="C31:AG31" si="4">IF(AND(DAY(C22)&gt;=22,DAY(C22)&lt;=28,C23="土",OR(C28="休",C28="雨")),1,0)</f>
        <v>#VALUE!</v>
      </c>
      <c r="D31" s="49" t="e">
        <f t="shared" si="4"/>
        <v>#VALUE!</v>
      </c>
      <c r="E31" s="49" t="e">
        <f t="shared" si="4"/>
        <v>#VALUE!</v>
      </c>
      <c r="F31" s="49" t="e">
        <f t="shared" si="4"/>
        <v>#VALUE!</v>
      </c>
      <c r="G31" s="49" t="e">
        <f t="shared" si="4"/>
        <v>#VALUE!</v>
      </c>
      <c r="H31" s="49" t="e">
        <f t="shared" si="4"/>
        <v>#VALUE!</v>
      </c>
      <c r="I31" s="49" t="e">
        <f t="shared" si="4"/>
        <v>#VALUE!</v>
      </c>
      <c r="J31" s="49" t="e">
        <f t="shared" si="4"/>
        <v>#VALUE!</v>
      </c>
      <c r="K31" s="49" t="e">
        <f t="shared" si="4"/>
        <v>#VALUE!</v>
      </c>
      <c r="L31" s="49" t="e">
        <f t="shared" si="4"/>
        <v>#VALUE!</v>
      </c>
      <c r="M31" s="49" t="e">
        <f t="shared" si="4"/>
        <v>#VALUE!</v>
      </c>
      <c r="N31" s="49" t="e">
        <f t="shared" si="4"/>
        <v>#VALUE!</v>
      </c>
      <c r="O31" s="49" t="e">
        <f t="shared" si="4"/>
        <v>#VALUE!</v>
      </c>
      <c r="P31" s="49" t="e">
        <f t="shared" si="4"/>
        <v>#VALUE!</v>
      </c>
      <c r="Q31" s="49" t="e">
        <f t="shared" si="4"/>
        <v>#VALUE!</v>
      </c>
      <c r="R31" s="49" t="e">
        <f t="shared" si="4"/>
        <v>#VALUE!</v>
      </c>
      <c r="S31" s="49" t="e">
        <f t="shared" si="4"/>
        <v>#VALUE!</v>
      </c>
      <c r="T31" s="49" t="e">
        <f t="shared" si="4"/>
        <v>#VALUE!</v>
      </c>
      <c r="U31" s="49" t="e">
        <f t="shared" si="4"/>
        <v>#VALUE!</v>
      </c>
      <c r="V31" s="49" t="e">
        <f t="shared" si="4"/>
        <v>#VALUE!</v>
      </c>
      <c r="W31" s="49" t="e">
        <f t="shared" si="4"/>
        <v>#VALUE!</v>
      </c>
      <c r="X31" s="49" t="e">
        <f t="shared" si="4"/>
        <v>#VALUE!</v>
      </c>
      <c r="Y31" s="49" t="e">
        <f t="shared" si="4"/>
        <v>#VALUE!</v>
      </c>
      <c r="Z31" s="49" t="e">
        <f t="shared" si="4"/>
        <v>#VALUE!</v>
      </c>
      <c r="AA31" s="49" t="e">
        <f t="shared" si="4"/>
        <v>#VALUE!</v>
      </c>
      <c r="AB31" s="49" t="e">
        <f t="shared" si="4"/>
        <v>#VALUE!</v>
      </c>
      <c r="AC31" s="49" t="e">
        <f t="shared" si="4"/>
        <v>#VALUE!</v>
      </c>
      <c r="AD31" s="49" t="e">
        <f t="shared" si="4"/>
        <v>#VALUE!</v>
      </c>
      <c r="AE31" s="49" t="e">
        <f t="shared" si="4"/>
        <v>#VALUE!</v>
      </c>
      <c r="AF31" s="49" t="e">
        <f t="shared" si="4"/>
        <v>#VALUE!</v>
      </c>
      <c r="AG31" s="49" t="e">
        <f t="shared" si="4"/>
        <v>#VALUE!</v>
      </c>
      <c r="AH31" s="50" t="s">
        <v>19</v>
      </c>
      <c r="AI31" s="48">
        <f>_xlfn.AGGREGATE(9,6,C31:AG31)</f>
        <v>0</v>
      </c>
      <c r="AJ31" s="30"/>
    </row>
    <row r="32" spans="2:39" x14ac:dyDescent="0.15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6" ht="13.5" hidden="1" customHeight="1" x14ac:dyDescent="0.15">
      <c r="C33" s="2" t="e">
        <f>YEAR(C36)</f>
        <v>#VALUE!</v>
      </c>
      <c r="D33" s="2" t="e">
        <f>MONTH(C36)</f>
        <v>#VALUE!</v>
      </c>
    </row>
    <row r="34" spans="2:36" x14ac:dyDescent="0.15">
      <c r="B34" s="6" t="s">
        <v>13</v>
      </c>
      <c r="C34" s="79" t="e">
        <f>C36</f>
        <v>#VALUE!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1"/>
    </row>
    <row r="35" spans="2:36" hidden="1" x14ac:dyDescent="0.15">
      <c r="B35" s="36"/>
      <c r="C35" s="22" t="e">
        <f>DATE($C33,$D33,1)</f>
        <v>#VALUE!</v>
      </c>
      <c r="D35" s="22" t="e">
        <f>C35+1</f>
        <v>#VALUE!</v>
      </c>
      <c r="E35" s="22" t="e">
        <f t="shared" ref="E35:AG35" si="5">D35+1</f>
        <v>#VALUE!</v>
      </c>
      <c r="F35" s="22" t="e">
        <f t="shared" si="5"/>
        <v>#VALUE!</v>
      </c>
      <c r="G35" s="22" t="e">
        <f t="shared" si="5"/>
        <v>#VALUE!</v>
      </c>
      <c r="H35" s="22" t="e">
        <f t="shared" si="5"/>
        <v>#VALUE!</v>
      </c>
      <c r="I35" s="22" t="e">
        <f t="shared" si="5"/>
        <v>#VALUE!</v>
      </c>
      <c r="J35" s="22" t="e">
        <f t="shared" si="5"/>
        <v>#VALUE!</v>
      </c>
      <c r="K35" s="22" t="e">
        <f t="shared" si="5"/>
        <v>#VALUE!</v>
      </c>
      <c r="L35" s="22" t="e">
        <f t="shared" si="5"/>
        <v>#VALUE!</v>
      </c>
      <c r="M35" s="22" t="e">
        <f t="shared" si="5"/>
        <v>#VALUE!</v>
      </c>
      <c r="N35" s="22" t="e">
        <f t="shared" si="5"/>
        <v>#VALUE!</v>
      </c>
      <c r="O35" s="22" t="e">
        <f t="shared" si="5"/>
        <v>#VALUE!</v>
      </c>
      <c r="P35" s="22" t="e">
        <f t="shared" si="5"/>
        <v>#VALUE!</v>
      </c>
      <c r="Q35" s="22" t="e">
        <f t="shared" si="5"/>
        <v>#VALUE!</v>
      </c>
      <c r="R35" s="22" t="e">
        <f t="shared" si="5"/>
        <v>#VALUE!</v>
      </c>
      <c r="S35" s="22" t="e">
        <f t="shared" si="5"/>
        <v>#VALUE!</v>
      </c>
      <c r="T35" s="22" t="e">
        <f t="shared" si="5"/>
        <v>#VALUE!</v>
      </c>
      <c r="U35" s="22" t="e">
        <f t="shared" si="5"/>
        <v>#VALUE!</v>
      </c>
      <c r="V35" s="22" t="e">
        <f t="shared" si="5"/>
        <v>#VALUE!</v>
      </c>
      <c r="W35" s="22" t="e">
        <f t="shared" si="5"/>
        <v>#VALUE!</v>
      </c>
      <c r="X35" s="22" t="e">
        <f t="shared" si="5"/>
        <v>#VALUE!</v>
      </c>
      <c r="Y35" s="22" t="e">
        <f t="shared" si="5"/>
        <v>#VALUE!</v>
      </c>
      <c r="Z35" s="22" t="e">
        <f t="shared" si="5"/>
        <v>#VALUE!</v>
      </c>
      <c r="AA35" s="22" t="e">
        <f t="shared" si="5"/>
        <v>#VALUE!</v>
      </c>
      <c r="AB35" s="22" t="e">
        <f t="shared" si="5"/>
        <v>#VALUE!</v>
      </c>
      <c r="AC35" s="22" t="e">
        <f t="shared" si="5"/>
        <v>#VALUE!</v>
      </c>
      <c r="AD35" s="22" t="e">
        <f t="shared" si="5"/>
        <v>#VALUE!</v>
      </c>
      <c r="AE35" s="22" t="e">
        <f t="shared" si="5"/>
        <v>#VALUE!</v>
      </c>
      <c r="AF35" s="22" t="e">
        <f t="shared" si="5"/>
        <v>#VALUE!</v>
      </c>
      <c r="AG35" s="22" t="e">
        <f t="shared" si="5"/>
        <v>#VALUE!</v>
      </c>
      <c r="AH35" s="37"/>
      <c r="AI35" s="38"/>
    </row>
    <row r="36" spans="2:36" x14ac:dyDescent="0.15">
      <c r="B36" s="20" t="s">
        <v>14</v>
      </c>
      <c r="C36" s="39" t="e">
        <f>IF(EDATE(C21,1)&gt;$G$14,"",EDATE(C21,1))</f>
        <v>#VALUE!</v>
      </c>
      <c r="D36" s="22" t="e">
        <f>IF(D35&gt;$G$14,"",IF(C36=EOMONTH(DATE($C33,$D33,1),0),"",IF(C36="","",C36+1)))</f>
        <v>#VALUE!</v>
      </c>
      <c r="E36" s="22" t="e">
        <f t="shared" ref="E36:AG36" si="6">IF(E35&gt;$G$14,"",IF(D36=EOMONTH(DATE($C33,$D33,1),0),"",IF(D36="","",D36+1)))</f>
        <v>#VALUE!</v>
      </c>
      <c r="F36" s="22" t="e">
        <f t="shared" si="6"/>
        <v>#VALUE!</v>
      </c>
      <c r="G36" s="22" t="e">
        <f t="shared" si="6"/>
        <v>#VALUE!</v>
      </c>
      <c r="H36" s="22" t="e">
        <f t="shared" si="6"/>
        <v>#VALUE!</v>
      </c>
      <c r="I36" s="22" t="e">
        <f t="shared" si="6"/>
        <v>#VALUE!</v>
      </c>
      <c r="J36" s="22" t="e">
        <f t="shared" si="6"/>
        <v>#VALUE!</v>
      </c>
      <c r="K36" s="22" t="e">
        <f t="shared" si="6"/>
        <v>#VALUE!</v>
      </c>
      <c r="L36" s="22" t="e">
        <f t="shared" si="6"/>
        <v>#VALUE!</v>
      </c>
      <c r="M36" s="22" t="e">
        <f t="shared" si="6"/>
        <v>#VALUE!</v>
      </c>
      <c r="N36" s="22" t="e">
        <f t="shared" si="6"/>
        <v>#VALUE!</v>
      </c>
      <c r="O36" s="22" t="e">
        <f t="shared" si="6"/>
        <v>#VALUE!</v>
      </c>
      <c r="P36" s="22" t="e">
        <f t="shared" si="6"/>
        <v>#VALUE!</v>
      </c>
      <c r="Q36" s="22" t="e">
        <f t="shared" si="6"/>
        <v>#VALUE!</v>
      </c>
      <c r="R36" s="22" t="e">
        <f t="shared" si="6"/>
        <v>#VALUE!</v>
      </c>
      <c r="S36" s="22" t="e">
        <f t="shared" si="6"/>
        <v>#VALUE!</v>
      </c>
      <c r="T36" s="22" t="e">
        <f t="shared" si="6"/>
        <v>#VALUE!</v>
      </c>
      <c r="U36" s="22" t="e">
        <f t="shared" si="6"/>
        <v>#VALUE!</v>
      </c>
      <c r="V36" s="22" t="e">
        <f t="shared" si="6"/>
        <v>#VALUE!</v>
      </c>
      <c r="W36" s="22" t="e">
        <f t="shared" si="6"/>
        <v>#VALUE!</v>
      </c>
      <c r="X36" s="22" t="e">
        <f t="shared" si="6"/>
        <v>#VALUE!</v>
      </c>
      <c r="Y36" s="22" t="e">
        <f t="shared" si="6"/>
        <v>#VALUE!</v>
      </c>
      <c r="Z36" s="22" t="e">
        <f t="shared" si="6"/>
        <v>#VALUE!</v>
      </c>
      <c r="AA36" s="22" t="e">
        <f>IF(AA35&gt;$G$14,"",IF(Z36=EOMONTH(DATE($C33,$D33,1),0),"",IF(Z36="","",Z36+1)))</f>
        <v>#VALUE!</v>
      </c>
      <c r="AB36" s="22" t="e">
        <f t="shared" si="6"/>
        <v>#VALUE!</v>
      </c>
      <c r="AC36" s="22" t="e">
        <f t="shared" si="6"/>
        <v>#VALUE!</v>
      </c>
      <c r="AD36" s="22" t="e">
        <f t="shared" si="6"/>
        <v>#VALUE!</v>
      </c>
      <c r="AE36" s="22" t="e">
        <f t="shared" si="6"/>
        <v>#VALUE!</v>
      </c>
      <c r="AF36" s="22" t="e">
        <f t="shared" si="6"/>
        <v>#VALUE!</v>
      </c>
      <c r="AG36" s="22" t="e">
        <f t="shared" si="6"/>
        <v>#VALUE!</v>
      </c>
      <c r="AH36" s="23" t="s">
        <v>15</v>
      </c>
      <c r="AI36" s="24">
        <f>+COUNTIFS(C37:AG37,"土",C38:AG38,"")+COUNTIFS(C37:AG37,"日",C38:AG38,"")</f>
        <v>0</v>
      </c>
    </row>
    <row r="37" spans="2:36" s="26" customFormat="1" x14ac:dyDescent="0.15">
      <c r="B37" s="40" t="s">
        <v>5</v>
      </c>
      <c r="C37" s="51" t="str">
        <f>IFERROR(TEXT(WEEKDAY(+C36),"aaa"),"")</f>
        <v/>
      </c>
      <c r="D37" s="51" t="str">
        <f t="shared" ref="D37:AG37" si="7">IFERROR(TEXT(WEEKDAY(+D36),"aaa"),"")</f>
        <v/>
      </c>
      <c r="E37" s="51" t="str">
        <f t="shared" si="7"/>
        <v/>
      </c>
      <c r="F37" s="51" t="str">
        <f t="shared" si="7"/>
        <v/>
      </c>
      <c r="G37" s="51" t="str">
        <f t="shared" si="7"/>
        <v/>
      </c>
      <c r="H37" s="51" t="str">
        <f t="shared" si="7"/>
        <v/>
      </c>
      <c r="I37" s="51" t="str">
        <f t="shared" si="7"/>
        <v/>
      </c>
      <c r="J37" s="51" t="str">
        <f t="shared" si="7"/>
        <v/>
      </c>
      <c r="K37" s="51" t="str">
        <f t="shared" si="7"/>
        <v/>
      </c>
      <c r="L37" s="51" t="str">
        <f t="shared" si="7"/>
        <v/>
      </c>
      <c r="M37" s="51" t="str">
        <f t="shared" si="7"/>
        <v/>
      </c>
      <c r="N37" s="51" t="str">
        <f t="shared" si="7"/>
        <v/>
      </c>
      <c r="O37" s="51" t="str">
        <f t="shared" si="7"/>
        <v/>
      </c>
      <c r="P37" s="51" t="str">
        <f t="shared" si="7"/>
        <v/>
      </c>
      <c r="Q37" s="51" t="str">
        <f t="shared" si="7"/>
        <v/>
      </c>
      <c r="R37" s="51" t="str">
        <f t="shared" si="7"/>
        <v/>
      </c>
      <c r="S37" s="51" t="str">
        <f t="shared" si="7"/>
        <v/>
      </c>
      <c r="T37" s="51" t="str">
        <f t="shared" si="7"/>
        <v/>
      </c>
      <c r="U37" s="51" t="str">
        <f t="shared" si="7"/>
        <v/>
      </c>
      <c r="V37" s="51" t="str">
        <f t="shared" si="7"/>
        <v/>
      </c>
      <c r="W37" s="51" t="str">
        <f t="shared" si="7"/>
        <v/>
      </c>
      <c r="X37" s="51" t="str">
        <f t="shared" si="7"/>
        <v/>
      </c>
      <c r="Y37" s="51" t="str">
        <f t="shared" si="7"/>
        <v/>
      </c>
      <c r="Z37" s="51" t="str">
        <f t="shared" si="7"/>
        <v/>
      </c>
      <c r="AA37" s="51" t="str">
        <f>IFERROR(TEXT(WEEKDAY(+AA36),"aaa"),"")</f>
        <v/>
      </c>
      <c r="AB37" s="51" t="str">
        <f t="shared" si="7"/>
        <v/>
      </c>
      <c r="AC37" s="51" t="str">
        <f t="shared" si="7"/>
        <v/>
      </c>
      <c r="AD37" s="51" t="str">
        <f t="shared" si="7"/>
        <v/>
      </c>
      <c r="AE37" s="51" t="str">
        <f t="shared" si="7"/>
        <v/>
      </c>
      <c r="AF37" s="51" t="str">
        <f t="shared" si="7"/>
        <v/>
      </c>
      <c r="AG37" s="51" t="str">
        <f t="shared" si="7"/>
        <v/>
      </c>
      <c r="AH37" s="23" t="s">
        <v>17</v>
      </c>
      <c r="AI37" s="24">
        <f>+COUNTIF(C38:AG38,"夏休")+COUNTIF(C38:AG38,"冬休")+COUNTIF(C38:AG38,"中止")+COUNTIF(C38:AG38,"工場")+COUNTIF(C38:AG38,"他")</f>
        <v>0</v>
      </c>
    </row>
    <row r="38" spans="2:36" s="26" customFormat="1" ht="13.5" customHeight="1" x14ac:dyDescent="0.15">
      <c r="B38" s="82" t="s">
        <v>16</v>
      </c>
      <c r="C38" s="8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6"/>
      <c r="AH38" s="27" t="s">
        <v>2</v>
      </c>
      <c r="AI38" s="28">
        <f>COUNT(C36:AG36)-AI37</f>
        <v>0</v>
      </c>
    </row>
    <row r="39" spans="2:36" s="26" customFormat="1" ht="13.5" customHeight="1" x14ac:dyDescent="0.15">
      <c r="B39" s="83"/>
      <c r="C39" s="8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6"/>
      <c r="AH39" s="27" t="s">
        <v>6</v>
      </c>
      <c r="AI39" s="29">
        <f>+COUNTIF(C40:AG41,"休")</f>
        <v>0</v>
      </c>
      <c r="AJ39" s="30" t="e">
        <f>IF(AI40&gt;0.285,"",IF(AI39&lt;AI36,"←計画日数が足りません",""))</f>
        <v>#DIV/0!</v>
      </c>
    </row>
    <row r="40" spans="2:36" s="26" customFormat="1" ht="13.5" customHeight="1" x14ac:dyDescent="0.15">
      <c r="B40" s="77" t="s">
        <v>0</v>
      </c>
      <c r="C40" s="97"/>
      <c r="D40" s="69"/>
      <c r="E40" s="86"/>
      <c r="F40" s="86"/>
      <c r="G40" s="69"/>
      <c r="H40" s="69"/>
      <c r="I40" s="69"/>
      <c r="J40" s="69"/>
      <c r="K40" s="69"/>
      <c r="L40" s="86"/>
      <c r="M40" s="86"/>
      <c r="N40" s="69"/>
      <c r="O40" s="69"/>
      <c r="P40" s="69"/>
      <c r="Q40" s="69"/>
      <c r="R40" s="69"/>
      <c r="S40" s="86"/>
      <c r="T40" s="95"/>
      <c r="U40" s="69"/>
      <c r="V40" s="69"/>
      <c r="W40" s="69"/>
      <c r="X40" s="69"/>
      <c r="Y40" s="69"/>
      <c r="Z40" s="86"/>
      <c r="AA40" s="67"/>
      <c r="AB40" s="69"/>
      <c r="AC40" s="69"/>
      <c r="AD40" s="69"/>
      <c r="AE40" s="69"/>
      <c r="AF40" s="69"/>
      <c r="AG40" s="86"/>
      <c r="AH40" s="27" t="s">
        <v>8</v>
      </c>
      <c r="AI40" s="31" t="e">
        <f>+AI39/AI38</f>
        <v>#DIV/0!</v>
      </c>
    </row>
    <row r="41" spans="2:36" s="26" customFormat="1" x14ac:dyDescent="0.15">
      <c r="B41" s="77"/>
      <c r="C41" s="98"/>
      <c r="D41" s="69"/>
      <c r="E41" s="85"/>
      <c r="F41" s="85"/>
      <c r="G41" s="69"/>
      <c r="H41" s="69"/>
      <c r="I41" s="69"/>
      <c r="J41" s="69"/>
      <c r="K41" s="69"/>
      <c r="L41" s="85"/>
      <c r="M41" s="85"/>
      <c r="N41" s="69"/>
      <c r="O41" s="69"/>
      <c r="P41" s="69"/>
      <c r="Q41" s="69"/>
      <c r="R41" s="69"/>
      <c r="S41" s="85"/>
      <c r="T41" s="96"/>
      <c r="U41" s="69"/>
      <c r="V41" s="69"/>
      <c r="W41" s="69"/>
      <c r="X41" s="69"/>
      <c r="Y41" s="69"/>
      <c r="Z41" s="85"/>
      <c r="AA41" s="67"/>
      <c r="AB41" s="69"/>
      <c r="AC41" s="69"/>
      <c r="AD41" s="69"/>
      <c r="AE41" s="69"/>
      <c r="AF41" s="69"/>
      <c r="AG41" s="85"/>
      <c r="AH41" s="27" t="s">
        <v>9</v>
      </c>
      <c r="AI41" s="29">
        <f>+COUNTA(C42:AG43)</f>
        <v>0</v>
      </c>
    </row>
    <row r="42" spans="2:36" s="26" customFormat="1" x14ac:dyDescent="0.15">
      <c r="B42" s="71" t="s">
        <v>7</v>
      </c>
      <c r="C42" s="93"/>
      <c r="D42" s="69"/>
      <c r="E42" s="69"/>
      <c r="F42" s="86"/>
      <c r="G42" s="86"/>
      <c r="H42" s="67"/>
      <c r="I42" s="67"/>
      <c r="J42" s="67"/>
      <c r="K42" s="69"/>
      <c r="L42" s="69"/>
      <c r="M42" s="86"/>
      <c r="N42" s="86"/>
      <c r="O42" s="67"/>
      <c r="P42" s="67"/>
      <c r="Q42" s="67"/>
      <c r="R42" s="69"/>
      <c r="S42" s="69"/>
      <c r="T42" s="86"/>
      <c r="U42" s="86"/>
      <c r="V42" s="67"/>
      <c r="W42" s="67"/>
      <c r="X42" s="67"/>
      <c r="Y42" s="69"/>
      <c r="Z42" s="69"/>
      <c r="AA42" s="67"/>
      <c r="AB42" s="86"/>
      <c r="AC42" s="67"/>
      <c r="AD42" s="67"/>
      <c r="AE42" s="67"/>
      <c r="AF42" s="69"/>
      <c r="AG42" s="91"/>
      <c r="AH42" s="32" t="s">
        <v>4</v>
      </c>
      <c r="AI42" s="33" t="e">
        <f>+AI41/AI38</f>
        <v>#DIV/0!</v>
      </c>
    </row>
    <row r="43" spans="2:36" s="26" customFormat="1" x14ac:dyDescent="0.15">
      <c r="B43" s="72"/>
      <c r="C43" s="94"/>
      <c r="D43" s="90"/>
      <c r="E43" s="90"/>
      <c r="F43" s="87"/>
      <c r="G43" s="87"/>
      <c r="H43" s="68"/>
      <c r="I43" s="68"/>
      <c r="J43" s="68"/>
      <c r="K43" s="90"/>
      <c r="L43" s="90"/>
      <c r="M43" s="87"/>
      <c r="N43" s="87"/>
      <c r="O43" s="68"/>
      <c r="P43" s="68"/>
      <c r="Q43" s="68"/>
      <c r="R43" s="90"/>
      <c r="S43" s="90"/>
      <c r="T43" s="87"/>
      <c r="U43" s="87"/>
      <c r="V43" s="68"/>
      <c r="W43" s="68"/>
      <c r="X43" s="68"/>
      <c r="Y43" s="90"/>
      <c r="Z43" s="90"/>
      <c r="AA43" s="68"/>
      <c r="AB43" s="87"/>
      <c r="AC43" s="68"/>
      <c r="AD43" s="68"/>
      <c r="AE43" s="68"/>
      <c r="AF43" s="90"/>
      <c r="AG43" s="92"/>
      <c r="AH43" s="34"/>
      <c r="AI43" s="35"/>
      <c r="AJ43" s="30"/>
    </row>
    <row r="44" spans="2:36" hidden="1" x14ac:dyDescent="0.15">
      <c r="B44" s="15"/>
      <c r="C44" s="46" t="e">
        <f t="shared" ref="C44:AG44" si="8">IF(AND(DAY(C36)&gt;=22,DAY(C36)&lt;=28,C37="土"),1,0)</f>
        <v>#VALUE!</v>
      </c>
      <c r="D44" s="46" t="e">
        <f t="shared" si="8"/>
        <v>#VALUE!</v>
      </c>
      <c r="E44" s="46" t="e">
        <f t="shared" si="8"/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 t="shared" si="8"/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 t="shared" si="8"/>
        <v>#VALUE!</v>
      </c>
      <c r="AB44" s="46" t="e">
        <f t="shared" si="8"/>
        <v>#VALUE!</v>
      </c>
      <c r="AC44" s="46" t="e">
        <f t="shared" si="8"/>
        <v>#VALUE!</v>
      </c>
      <c r="AD44" s="46" t="e">
        <f t="shared" si="8"/>
        <v>#VALUE!</v>
      </c>
      <c r="AE44" s="46" t="e">
        <f t="shared" si="8"/>
        <v>#VALUE!</v>
      </c>
      <c r="AF44" s="46" t="e">
        <f t="shared" si="8"/>
        <v>#VALUE!</v>
      </c>
      <c r="AG44" s="46" t="e">
        <f t="shared" si="8"/>
        <v>#VALUE!</v>
      </c>
      <c r="AH44" s="47" t="s">
        <v>18</v>
      </c>
      <c r="AI44" s="48">
        <f>_xlfn.AGGREGATE(9,6,C44:AG44)</f>
        <v>0</v>
      </c>
      <c r="AJ44" s="30"/>
    </row>
    <row r="45" spans="2:36" hidden="1" x14ac:dyDescent="0.15">
      <c r="B45" s="15"/>
      <c r="C45" s="49" t="e">
        <f t="shared" ref="C45:AB45" si="9">IF(AND(DAY(C36)&gt;=22,DAY(C36)&lt;=28,C37="土",OR(C42="休",C42="雨")),1,0)</f>
        <v>#VALUE!</v>
      </c>
      <c r="D45" s="49" t="e">
        <f t="shared" si="9"/>
        <v>#VALUE!</v>
      </c>
      <c r="E45" s="49" t="e">
        <f t="shared" si="9"/>
        <v>#VALUE!</v>
      </c>
      <c r="F45" s="49" t="e">
        <f t="shared" si="9"/>
        <v>#VALUE!</v>
      </c>
      <c r="G45" s="49" t="e">
        <f t="shared" si="9"/>
        <v>#VALUE!</v>
      </c>
      <c r="H45" s="49" t="e">
        <f t="shared" si="9"/>
        <v>#VALUE!</v>
      </c>
      <c r="I45" s="49" t="e">
        <f t="shared" si="9"/>
        <v>#VALUE!</v>
      </c>
      <c r="J45" s="49" t="e">
        <f t="shared" si="9"/>
        <v>#VALUE!</v>
      </c>
      <c r="K45" s="49" t="e">
        <f t="shared" si="9"/>
        <v>#VALUE!</v>
      </c>
      <c r="L45" s="49" t="e">
        <f t="shared" si="9"/>
        <v>#VALUE!</v>
      </c>
      <c r="M45" s="49" t="e">
        <f t="shared" si="9"/>
        <v>#VALUE!</v>
      </c>
      <c r="N45" s="49" t="e">
        <f t="shared" si="9"/>
        <v>#VALUE!</v>
      </c>
      <c r="O45" s="49" t="e">
        <f t="shared" si="9"/>
        <v>#VALUE!</v>
      </c>
      <c r="P45" s="49" t="e">
        <f t="shared" si="9"/>
        <v>#VALUE!</v>
      </c>
      <c r="Q45" s="49" t="e">
        <f t="shared" si="9"/>
        <v>#VALUE!</v>
      </c>
      <c r="R45" s="49" t="e">
        <f t="shared" si="9"/>
        <v>#VALUE!</v>
      </c>
      <c r="S45" s="49" t="e">
        <f t="shared" si="9"/>
        <v>#VALUE!</v>
      </c>
      <c r="T45" s="49" t="e">
        <f t="shared" si="9"/>
        <v>#VALUE!</v>
      </c>
      <c r="U45" s="49" t="e">
        <f t="shared" si="9"/>
        <v>#VALUE!</v>
      </c>
      <c r="V45" s="49" t="e">
        <f t="shared" si="9"/>
        <v>#VALUE!</v>
      </c>
      <c r="W45" s="49" t="e">
        <f t="shared" si="9"/>
        <v>#VALUE!</v>
      </c>
      <c r="X45" s="49" t="e">
        <f t="shared" si="9"/>
        <v>#VALUE!</v>
      </c>
      <c r="Y45" s="49" t="e">
        <f t="shared" si="9"/>
        <v>#VALUE!</v>
      </c>
      <c r="Z45" s="49" t="e">
        <f t="shared" si="9"/>
        <v>#VALUE!</v>
      </c>
      <c r="AA45" s="49" t="e">
        <f t="shared" si="9"/>
        <v>#VALUE!</v>
      </c>
      <c r="AB45" s="49" t="e">
        <f t="shared" si="9"/>
        <v>#VALUE!</v>
      </c>
      <c r="AC45" s="49" t="e">
        <f t="shared" ref="AC45:AG45" si="10">IF(AND(DAY(AC36)&gt;=22,DAY(AC36)&lt;=28,AC37="土",OR(AC42="休",AC42="雨")),1,0)</f>
        <v>#VALUE!</v>
      </c>
      <c r="AD45" s="49" t="e">
        <f t="shared" si="10"/>
        <v>#VALUE!</v>
      </c>
      <c r="AE45" s="49" t="e">
        <f t="shared" si="10"/>
        <v>#VALUE!</v>
      </c>
      <c r="AF45" s="49" t="e">
        <f t="shared" si="10"/>
        <v>#VALUE!</v>
      </c>
      <c r="AG45" s="49" t="e">
        <f t="shared" si="10"/>
        <v>#VALUE!</v>
      </c>
      <c r="AH45" s="50" t="s">
        <v>19</v>
      </c>
      <c r="AI45" s="48">
        <f>_xlfn.AGGREGATE(9,6,C45:AG45)</f>
        <v>0</v>
      </c>
      <c r="AJ45" s="30"/>
    </row>
    <row r="46" spans="2:36" x14ac:dyDescent="0.15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2:36" hidden="1" x14ac:dyDescent="0.15">
      <c r="C47" s="2" t="e">
        <f>YEAR(C50)</f>
        <v>#VALUE!</v>
      </c>
      <c r="D47" s="2" t="e">
        <f>MONTH(C50)</f>
        <v>#VALUE!</v>
      </c>
    </row>
    <row r="48" spans="2:36" x14ac:dyDescent="0.15">
      <c r="B48" s="6" t="s">
        <v>13</v>
      </c>
      <c r="C48" s="79" t="e">
        <f>C50</f>
        <v>#VALUE!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</row>
    <row r="49" spans="2:36" hidden="1" x14ac:dyDescent="0.15">
      <c r="B49" s="36"/>
      <c r="C49" s="22" t="e">
        <f>DATE($C47,$D47,1)</f>
        <v>#VALUE!</v>
      </c>
      <c r="D49" s="22" t="e">
        <f t="shared" ref="D49:AG49" si="11">C49+1</f>
        <v>#VALUE!</v>
      </c>
      <c r="E49" s="22" t="e">
        <f t="shared" si="11"/>
        <v>#VALUE!</v>
      </c>
      <c r="F49" s="22" t="e">
        <f t="shared" si="11"/>
        <v>#VALUE!</v>
      </c>
      <c r="G49" s="22" t="e">
        <f t="shared" si="11"/>
        <v>#VALUE!</v>
      </c>
      <c r="H49" s="22" t="e">
        <f t="shared" si="11"/>
        <v>#VALUE!</v>
      </c>
      <c r="I49" s="22" t="e">
        <f t="shared" si="11"/>
        <v>#VALUE!</v>
      </c>
      <c r="J49" s="22" t="e">
        <f t="shared" si="11"/>
        <v>#VALUE!</v>
      </c>
      <c r="K49" s="22" t="e">
        <f t="shared" si="11"/>
        <v>#VALUE!</v>
      </c>
      <c r="L49" s="22" t="e">
        <f t="shared" si="11"/>
        <v>#VALUE!</v>
      </c>
      <c r="M49" s="22" t="e">
        <f t="shared" si="11"/>
        <v>#VALUE!</v>
      </c>
      <c r="N49" s="22" t="e">
        <f t="shared" si="11"/>
        <v>#VALUE!</v>
      </c>
      <c r="O49" s="22" t="e">
        <f t="shared" si="11"/>
        <v>#VALUE!</v>
      </c>
      <c r="P49" s="22" t="e">
        <f t="shared" si="11"/>
        <v>#VALUE!</v>
      </c>
      <c r="Q49" s="22" t="e">
        <f t="shared" si="11"/>
        <v>#VALUE!</v>
      </c>
      <c r="R49" s="22" t="e">
        <f t="shared" si="11"/>
        <v>#VALUE!</v>
      </c>
      <c r="S49" s="22" t="e">
        <f t="shared" si="11"/>
        <v>#VALUE!</v>
      </c>
      <c r="T49" s="22" t="e">
        <f t="shared" si="11"/>
        <v>#VALUE!</v>
      </c>
      <c r="U49" s="22" t="e">
        <f t="shared" si="11"/>
        <v>#VALUE!</v>
      </c>
      <c r="V49" s="22" t="e">
        <f t="shared" si="11"/>
        <v>#VALUE!</v>
      </c>
      <c r="W49" s="22" t="e">
        <f t="shared" si="11"/>
        <v>#VALUE!</v>
      </c>
      <c r="X49" s="22" t="e">
        <f t="shared" si="11"/>
        <v>#VALUE!</v>
      </c>
      <c r="Y49" s="22" t="e">
        <f t="shared" si="11"/>
        <v>#VALUE!</v>
      </c>
      <c r="Z49" s="22" t="e">
        <f t="shared" si="11"/>
        <v>#VALUE!</v>
      </c>
      <c r="AA49" s="22" t="e">
        <f t="shared" si="11"/>
        <v>#VALUE!</v>
      </c>
      <c r="AB49" s="22" t="e">
        <f t="shared" si="11"/>
        <v>#VALUE!</v>
      </c>
      <c r="AC49" s="22" t="e">
        <f t="shared" si="11"/>
        <v>#VALUE!</v>
      </c>
      <c r="AD49" s="22" t="e">
        <f t="shared" si="11"/>
        <v>#VALUE!</v>
      </c>
      <c r="AE49" s="22" t="e">
        <f t="shared" si="11"/>
        <v>#VALUE!</v>
      </c>
      <c r="AF49" s="22" t="e">
        <f t="shared" si="11"/>
        <v>#VALUE!</v>
      </c>
      <c r="AG49" s="22" t="e">
        <f t="shared" si="11"/>
        <v>#VALUE!</v>
      </c>
      <c r="AH49" s="37"/>
      <c r="AI49" s="38"/>
    </row>
    <row r="50" spans="2:36" x14ac:dyDescent="0.15">
      <c r="B50" s="20" t="s">
        <v>14</v>
      </c>
      <c r="C50" s="39" t="e">
        <f>IF(EDATE(C35,1)&gt;$G$14,"",EDATE(C35,1))</f>
        <v>#VALUE!</v>
      </c>
      <c r="D50" s="22" t="e">
        <f t="shared" ref="D50:AG50" si="12">IF(D49&gt;$G$14,"",IF(C50=EOMONTH(DATE($C47,$D47,1),0),"",IF(C50="","",C50+1)))</f>
        <v>#VALUE!</v>
      </c>
      <c r="E50" s="22" t="e">
        <f t="shared" si="12"/>
        <v>#VALUE!</v>
      </c>
      <c r="F50" s="22" t="e">
        <f t="shared" si="12"/>
        <v>#VALUE!</v>
      </c>
      <c r="G50" s="22" t="e">
        <f t="shared" si="12"/>
        <v>#VALUE!</v>
      </c>
      <c r="H50" s="22" t="e">
        <f t="shared" si="12"/>
        <v>#VALUE!</v>
      </c>
      <c r="I50" s="22" t="e">
        <f t="shared" si="12"/>
        <v>#VALUE!</v>
      </c>
      <c r="J50" s="22" t="e">
        <f t="shared" si="12"/>
        <v>#VALUE!</v>
      </c>
      <c r="K50" s="22" t="e">
        <f t="shared" si="12"/>
        <v>#VALUE!</v>
      </c>
      <c r="L50" s="22" t="e">
        <f t="shared" si="12"/>
        <v>#VALUE!</v>
      </c>
      <c r="M50" s="22" t="e">
        <f t="shared" si="12"/>
        <v>#VALUE!</v>
      </c>
      <c r="N50" s="22" t="e">
        <f t="shared" si="12"/>
        <v>#VALUE!</v>
      </c>
      <c r="O50" s="22" t="e">
        <f t="shared" si="12"/>
        <v>#VALUE!</v>
      </c>
      <c r="P50" s="22" t="e">
        <f t="shared" si="12"/>
        <v>#VALUE!</v>
      </c>
      <c r="Q50" s="22" t="e">
        <f t="shared" si="12"/>
        <v>#VALUE!</v>
      </c>
      <c r="R50" s="22" t="e">
        <f t="shared" si="12"/>
        <v>#VALUE!</v>
      </c>
      <c r="S50" s="22" t="e">
        <f t="shared" si="12"/>
        <v>#VALUE!</v>
      </c>
      <c r="T50" s="22" t="e">
        <f t="shared" si="12"/>
        <v>#VALUE!</v>
      </c>
      <c r="U50" s="22" t="e">
        <f t="shared" si="12"/>
        <v>#VALUE!</v>
      </c>
      <c r="V50" s="22" t="e">
        <f t="shared" si="12"/>
        <v>#VALUE!</v>
      </c>
      <c r="W50" s="22" t="e">
        <f t="shared" si="12"/>
        <v>#VALUE!</v>
      </c>
      <c r="X50" s="22" t="e">
        <f t="shared" si="12"/>
        <v>#VALUE!</v>
      </c>
      <c r="Y50" s="22" t="e">
        <f t="shared" si="12"/>
        <v>#VALUE!</v>
      </c>
      <c r="Z50" s="22" t="e">
        <f t="shared" si="12"/>
        <v>#VALUE!</v>
      </c>
      <c r="AA50" s="22" t="e">
        <f t="shared" si="12"/>
        <v>#VALUE!</v>
      </c>
      <c r="AB50" s="22" t="e">
        <f t="shared" si="12"/>
        <v>#VALUE!</v>
      </c>
      <c r="AC50" s="22" t="e">
        <f t="shared" si="12"/>
        <v>#VALUE!</v>
      </c>
      <c r="AD50" s="22" t="e">
        <f t="shared" si="12"/>
        <v>#VALUE!</v>
      </c>
      <c r="AE50" s="22" t="e">
        <f t="shared" si="12"/>
        <v>#VALUE!</v>
      </c>
      <c r="AF50" s="22" t="e">
        <f t="shared" si="12"/>
        <v>#VALUE!</v>
      </c>
      <c r="AG50" s="22" t="e">
        <f t="shared" si="12"/>
        <v>#VALUE!</v>
      </c>
      <c r="AH50" s="23" t="s">
        <v>15</v>
      </c>
      <c r="AI50" s="24">
        <f>+COUNTIFS(C51:AG51,"土",C52:AG52,"")+COUNTIFS(C51:AG51,"日",C52:AG52,"")</f>
        <v>0</v>
      </c>
    </row>
    <row r="51" spans="2:36" s="26" customFormat="1" x14ac:dyDescent="0.15">
      <c r="B51" s="40" t="s">
        <v>5</v>
      </c>
      <c r="C51" s="51" t="str">
        <f>IFERROR(TEXT(WEEKDAY(+C50),"aaa"),"")</f>
        <v/>
      </c>
      <c r="D51" s="51" t="str">
        <f t="shared" ref="D51:AG51" si="13">IFERROR(TEXT(WEEKDAY(+D50),"aaa"),"")</f>
        <v/>
      </c>
      <c r="E51" s="51" t="str">
        <f t="shared" si="13"/>
        <v/>
      </c>
      <c r="F51" s="51" t="str">
        <f t="shared" si="13"/>
        <v/>
      </c>
      <c r="G51" s="51" t="str">
        <f t="shared" si="13"/>
        <v/>
      </c>
      <c r="H51" s="51" t="str">
        <f t="shared" si="13"/>
        <v/>
      </c>
      <c r="I51" s="51" t="str">
        <f t="shared" si="13"/>
        <v/>
      </c>
      <c r="J51" s="51" t="str">
        <f t="shared" si="13"/>
        <v/>
      </c>
      <c r="K51" s="51" t="str">
        <f t="shared" si="13"/>
        <v/>
      </c>
      <c r="L51" s="51" t="str">
        <f t="shared" si="13"/>
        <v/>
      </c>
      <c r="M51" s="51" t="str">
        <f t="shared" si="13"/>
        <v/>
      </c>
      <c r="N51" s="51" t="str">
        <f t="shared" si="13"/>
        <v/>
      </c>
      <c r="O51" s="51" t="str">
        <f t="shared" si="13"/>
        <v/>
      </c>
      <c r="P51" s="51" t="str">
        <f t="shared" si="13"/>
        <v/>
      </c>
      <c r="Q51" s="51" t="str">
        <f t="shared" si="13"/>
        <v/>
      </c>
      <c r="R51" s="51" t="str">
        <f t="shared" si="13"/>
        <v/>
      </c>
      <c r="S51" s="51" t="str">
        <f t="shared" si="13"/>
        <v/>
      </c>
      <c r="T51" s="51" t="str">
        <f t="shared" si="13"/>
        <v/>
      </c>
      <c r="U51" s="51" t="str">
        <f t="shared" si="13"/>
        <v/>
      </c>
      <c r="V51" s="51" t="str">
        <f t="shared" si="13"/>
        <v/>
      </c>
      <c r="W51" s="51" t="str">
        <f t="shared" si="13"/>
        <v/>
      </c>
      <c r="X51" s="51" t="str">
        <f t="shared" si="13"/>
        <v/>
      </c>
      <c r="Y51" s="51" t="str">
        <f t="shared" si="13"/>
        <v/>
      </c>
      <c r="Z51" s="51" t="str">
        <f t="shared" si="13"/>
        <v/>
      </c>
      <c r="AA51" s="51" t="str">
        <f t="shared" si="13"/>
        <v/>
      </c>
      <c r="AB51" s="51" t="str">
        <f t="shared" si="13"/>
        <v/>
      </c>
      <c r="AC51" s="51" t="str">
        <f t="shared" si="13"/>
        <v/>
      </c>
      <c r="AD51" s="51" t="str">
        <f t="shared" si="13"/>
        <v/>
      </c>
      <c r="AE51" s="51" t="str">
        <f t="shared" si="13"/>
        <v/>
      </c>
      <c r="AF51" s="51" t="str">
        <f t="shared" si="13"/>
        <v/>
      </c>
      <c r="AG51" s="51" t="str">
        <f t="shared" si="13"/>
        <v/>
      </c>
      <c r="AH51" s="23" t="s">
        <v>17</v>
      </c>
      <c r="AI51" s="24">
        <f>+COUNTIF(C52:AG52,"夏休")+COUNTIF(C52:AG52,"冬休")+COUNTIF(C52:AG52,"中止")+COUNTIF(C52:AG52,"工場")+COUNTIF(C52:AG52,"他")</f>
        <v>0</v>
      </c>
    </row>
    <row r="52" spans="2:36" s="26" customFormat="1" ht="13.5" customHeight="1" x14ac:dyDescent="0.15">
      <c r="B52" s="82" t="s">
        <v>16</v>
      </c>
      <c r="C52" s="8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6"/>
      <c r="AH52" s="27" t="s">
        <v>2</v>
      </c>
      <c r="AI52" s="28">
        <f>COUNT(C50:AG50)-AI51</f>
        <v>0</v>
      </c>
    </row>
    <row r="53" spans="2:36" s="26" customFormat="1" ht="13.5" customHeight="1" x14ac:dyDescent="0.15">
      <c r="B53" s="83"/>
      <c r="C53" s="84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6"/>
      <c r="AH53" s="27" t="s">
        <v>6</v>
      </c>
      <c r="AI53" s="29">
        <f>+COUNTIF(C54:AG55,"休")</f>
        <v>0</v>
      </c>
      <c r="AJ53" s="30" t="e">
        <f>IF(AI54&gt;0.285,"",IF(AI53&lt;AI50,"←計画日数が足りません",""))</f>
        <v>#DIV/0!</v>
      </c>
    </row>
    <row r="54" spans="2:36" s="26" customFormat="1" ht="13.5" customHeight="1" x14ac:dyDescent="0.15">
      <c r="B54" s="77" t="s">
        <v>0</v>
      </c>
      <c r="C54" s="78"/>
      <c r="D54" s="69"/>
      <c r="E54" s="69"/>
      <c r="F54" s="69"/>
      <c r="G54" s="69"/>
      <c r="H54" s="69"/>
      <c r="I54" s="86"/>
      <c r="J54" s="67"/>
      <c r="K54" s="69"/>
      <c r="L54" s="69"/>
      <c r="M54" s="69"/>
      <c r="N54" s="69"/>
      <c r="O54" s="69"/>
      <c r="P54" s="69"/>
      <c r="Q54" s="67"/>
      <c r="R54" s="69"/>
      <c r="S54" s="69"/>
      <c r="T54" s="69"/>
      <c r="U54" s="69"/>
      <c r="V54" s="69"/>
      <c r="W54" s="86"/>
      <c r="X54" s="67"/>
      <c r="Y54" s="69"/>
      <c r="Z54" s="69"/>
      <c r="AA54" s="69"/>
      <c r="AB54" s="69"/>
      <c r="AC54" s="69"/>
      <c r="AD54" s="86"/>
      <c r="AE54" s="86"/>
      <c r="AF54" s="69"/>
      <c r="AG54" s="69"/>
      <c r="AH54" s="27" t="s">
        <v>8</v>
      </c>
      <c r="AI54" s="31" t="e">
        <f>+AI53/AI52</f>
        <v>#DIV/0!</v>
      </c>
    </row>
    <row r="55" spans="2:36" s="26" customFormat="1" x14ac:dyDescent="0.15">
      <c r="B55" s="77"/>
      <c r="C55" s="78"/>
      <c r="D55" s="69"/>
      <c r="E55" s="69"/>
      <c r="F55" s="69"/>
      <c r="G55" s="69"/>
      <c r="H55" s="69"/>
      <c r="I55" s="85"/>
      <c r="J55" s="67"/>
      <c r="K55" s="69"/>
      <c r="L55" s="69"/>
      <c r="M55" s="69"/>
      <c r="N55" s="69"/>
      <c r="O55" s="69"/>
      <c r="P55" s="69"/>
      <c r="Q55" s="67"/>
      <c r="R55" s="69"/>
      <c r="S55" s="69"/>
      <c r="T55" s="69"/>
      <c r="U55" s="69"/>
      <c r="V55" s="69"/>
      <c r="W55" s="85"/>
      <c r="X55" s="67"/>
      <c r="Y55" s="69"/>
      <c r="Z55" s="69"/>
      <c r="AA55" s="69"/>
      <c r="AB55" s="69"/>
      <c r="AC55" s="69"/>
      <c r="AD55" s="85"/>
      <c r="AE55" s="85"/>
      <c r="AF55" s="69"/>
      <c r="AG55" s="69"/>
      <c r="AH55" s="27" t="s">
        <v>9</v>
      </c>
      <c r="AI55" s="29">
        <f>+COUNTA(C56:AG57)</f>
        <v>0</v>
      </c>
    </row>
    <row r="56" spans="2:36" s="26" customFormat="1" x14ac:dyDescent="0.15">
      <c r="B56" s="71" t="s">
        <v>7</v>
      </c>
      <c r="C56" s="73"/>
      <c r="D56" s="86"/>
      <c r="E56" s="67"/>
      <c r="F56" s="67"/>
      <c r="G56" s="67"/>
      <c r="H56" s="69"/>
      <c r="I56" s="69"/>
      <c r="J56" s="67"/>
      <c r="K56" s="86"/>
      <c r="L56" s="67"/>
      <c r="M56" s="67"/>
      <c r="N56" s="67"/>
      <c r="O56" s="69"/>
      <c r="P56" s="69"/>
      <c r="Q56" s="67"/>
      <c r="R56" s="86"/>
      <c r="S56" s="67"/>
      <c r="T56" s="67"/>
      <c r="U56" s="67"/>
      <c r="V56" s="69"/>
      <c r="W56" s="69"/>
      <c r="X56" s="67"/>
      <c r="Y56" s="86"/>
      <c r="Z56" s="67"/>
      <c r="AA56" s="67"/>
      <c r="AB56" s="67"/>
      <c r="AC56" s="69"/>
      <c r="AD56" s="69"/>
      <c r="AE56" s="86"/>
      <c r="AF56" s="86"/>
      <c r="AG56" s="67"/>
      <c r="AH56" s="32" t="s">
        <v>4</v>
      </c>
      <c r="AI56" s="33" t="e">
        <f>+AI55/AI52</f>
        <v>#DIV/0!</v>
      </c>
    </row>
    <row r="57" spans="2:36" s="26" customFormat="1" x14ac:dyDescent="0.15">
      <c r="B57" s="72"/>
      <c r="C57" s="74"/>
      <c r="D57" s="87"/>
      <c r="E57" s="68"/>
      <c r="F57" s="68"/>
      <c r="G57" s="68"/>
      <c r="H57" s="90"/>
      <c r="I57" s="90"/>
      <c r="J57" s="68"/>
      <c r="K57" s="87"/>
      <c r="L57" s="68"/>
      <c r="M57" s="68"/>
      <c r="N57" s="68"/>
      <c r="O57" s="90"/>
      <c r="P57" s="90"/>
      <c r="Q57" s="68"/>
      <c r="R57" s="87"/>
      <c r="S57" s="68"/>
      <c r="T57" s="68"/>
      <c r="U57" s="68"/>
      <c r="V57" s="90"/>
      <c r="W57" s="90"/>
      <c r="X57" s="68"/>
      <c r="Y57" s="87"/>
      <c r="Z57" s="68"/>
      <c r="AA57" s="68"/>
      <c r="AB57" s="68"/>
      <c r="AC57" s="90"/>
      <c r="AD57" s="90"/>
      <c r="AE57" s="87"/>
      <c r="AF57" s="87"/>
      <c r="AG57" s="68"/>
      <c r="AH57" s="34"/>
      <c r="AI57" s="35"/>
      <c r="AJ57" s="30"/>
    </row>
    <row r="58" spans="2:36" hidden="1" x14ac:dyDescent="0.15">
      <c r="B58" s="15"/>
      <c r="C58" s="46" t="e">
        <f t="shared" ref="C58:AG58" si="14">IF(AND(DAY(C50)&gt;=22,DAY(C50)&lt;=28,C51="土"),1,0)</f>
        <v>#VALUE!</v>
      </c>
      <c r="D58" s="46" t="e">
        <f t="shared" si="14"/>
        <v>#VALUE!</v>
      </c>
      <c r="E58" s="46" t="e">
        <f t="shared" si="14"/>
        <v>#VALUE!</v>
      </c>
      <c r="F58" s="46" t="e">
        <f t="shared" si="14"/>
        <v>#VALUE!</v>
      </c>
      <c r="G58" s="46" t="e">
        <f t="shared" si="14"/>
        <v>#VALUE!</v>
      </c>
      <c r="H58" s="46" t="e">
        <f t="shared" si="14"/>
        <v>#VALUE!</v>
      </c>
      <c r="I58" s="46" t="e">
        <f t="shared" si="14"/>
        <v>#VALUE!</v>
      </c>
      <c r="J58" s="46" t="e">
        <f t="shared" si="14"/>
        <v>#VALUE!</v>
      </c>
      <c r="K58" s="46" t="e">
        <f t="shared" si="14"/>
        <v>#VALUE!</v>
      </c>
      <c r="L58" s="46" t="e">
        <f t="shared" si="14"/>
        <v>#VALUE!</v>
      </c>
      <c r="M58" s="46" t="e">
        <f t="shared" si="14"/>
        <v>#VALUE!</v>
      </c>
      <c r="N58" s="46" t="e">
        <f t="shared" si="14"/>
        <v>#VALUE!</v>
      </c>
      <c r="O58" s="46" t="e">
        <f t="shared" si="14"/>
        <v>#VALUE!</v>
      </c>
      <c r="P58" s="46" t="e">
        <f t="shared" si="14"/>
        <v>#VALUE!</v>
      </c>
      <c r="Q58" s="46" t="e">
        <f t="shared" si="14"/>
        <v>#VALUE!</v>
      </c>
      <c r="R58" s="46" t="e">
        <f t="shared" si="14"/>
        <v>#VALUE!</v>
      </c>
      <c r="S58" s="46" t="e">
        <f t="shared" si="14"/>
        <v>#VALUE!</v>
      </c>
      <c r="T58" s="46" t="e">
        <f t="shared" si="14"/>
        <v>#VALUE!</v>
      </c>
      <c r="U58" s="46" t="e">
        <f t="shared" si="14"/>
        <v>#VALUE!</v>
      </c>
      <c r="V58" s="46" t="e">
        <f t="shared" si="14"/>
        <v>#VALUE!</v>
      </c>
      <c r="W58" s="46" t="e">
        <f t="shared" si="14"/>
        <v>#VALUE!</v>
      </c>
      <c r="X58" s="46" t="e">
        <f t="shared" si="14"/>
        <v>#VALUE!</v>
      </c>
      <c r="Y58" s="46" t="e">
        <f t="shared" si="14"/>
        <v>#VALUE!</v>
      </c>
      <c r="Z58" s="46" t="e">
        <f t="shared" si="14"/>
        <v>#VALUE!</v>
      </c>
      <c r="AA58" s="46" t="e">
        <f t="shared" si="14"/>
        <v>#VALUE!</v>
      </c>
      <c r="AB58" s="46" t="e">
        <f t="shared" si="14"/>
        <v>#VALUE!</v>
      </c>
      <c r="AC58" s="46" t="e">
        <f t="shared" si="14"/>
        <v>#VALUE!</v>
      </c>
      <c r="AD58" s="46" t="e">
        <f t="shared" si="14"/>
        <v>#VALUE!</v>
      </c>
      <c r="AE58" s="46" t="e">
        <f t="shared" si="14"/>
        <v>#VALUE!</v>
      </c>
      <c r="AF58" s="46" t="e">
        <f t="shared" si="14"/>
        <v>#VALUE!</v>
      </c>
      <c r="AG58" s="46" t="e">
        <f t="shared" si="14"/>
        <v>#VALUE!</v>
      </c>
      <c r="AH58" s="47" t="s">
        <v>18</v>
      </c>
      <c r="AI58" s="48">
        <f>_xlfn.AGGREGATE(9,6,C58:AG58)</f>
        <v>0</v>
      </c>
      <c r="AJ58" s="30"/>
    </row>
    <row r="59" spans="2:36" hidden="1" x14ac:dyDescent="0.15">
      <c r="B59" s="15"/>
      <c r="C59" s="49" t="e">
        <f t="shared" ref="C59:AG59" si="15">IF(AND(DAY(C50)&gt;=22,DAY(C50)&lt;=28,C51="土",OR(C56="休",C56="雨")),1,0)</f>
        <v>#VALUE!</v>
      </c>
      <c r="D59" s="49" t="e">
        <f t="shared" si="15"/>
        <v>#VALUE!</v>
      </c>
      <c r="E59" s="49" t="e">
        <f t="shared" si="15"/>
        <v>#VALUE!</v>
      </c>
      <c r="F59" s="49" t="e">
        <f t="shared" si="15"/>
        <v>#VALUE!</v>
      </c>
      <c r="G59" s="49" t="e">
        <f t="shared" si="15"/>
        <v>#VALUE!</v>
      </c>
      <c r="H59" s="49" t="e">
        <f t="shared" si="15"/>
        <v>#VALUE!</v>
      </c>
      <c r="I59" s="49" t="e">
        <f t="shared" si="15"/>
        <v>#VALUE!</v>
      </c>
      <c r="J59" s="49" t="e">
        <f t="shared" si="15"/>
        <v>#VALUE!</v>
      </c>
      <c r="K59" s="49" t="e">
        <f t="shared" si="15"/>
        <v>#VALUE!</v>
      </c>
      <c r="L59" s="49" t="e">
        <f t="shared" si="15"/>
        <v>#VALUE!</v>
      </c>
      <c r="M59" s="49" t="e">
        <f t="shared" si="15"/>
        <v>#VALUE!</v>
      </c>
      <c r="N59" s="49" t="e">
        <f t="shared" si="15"/>
        <v>#VALUE!</v>
      </c>
      <c r="O59" s="49" t="e">
        <f t="shared" si="15"/>
        <v>#VALUE!</v>
      </c>
      <c r="P59" s="49" t="e">
        <f t="shared" si="15"/>
        <v>#VALUE!</v>
      </c>
      <c r="Q59" s="49" t="e">
        <f t="shared" si="15"/>
        <v>#VALUE!</v>
      </c>
      <c r="R59" s="49" t="e">
        <f t="shared" si="15"/>
        <v>#VALUE!</v>
      </c>
      <c r="S59" s="49" t="e">
        <f t="shared" si="15"/>
        <v>#VALUE!</v>
      </c>
      <c r="T59" s="49" t="e">
        <f t="shared" si="15"/>
        <v>#VALUE!</v>
      </c>
      <c r="U59" s="49" t="e">
        <f t="shared" si="15"/>
        <v>#VALUE!</v>
      </c>
      <c r="V59" s="49" t="e">
        <f t="shared" si="15"/>
        <v>#VALUE!</v>
      </c>
      <c r="W59" s="49" t="e">
        <f t="shared" si="15"/>
        <v>#VALUE!</v>
      </c>
      <c r="X59" s="49" t="e">
        <f t="shared" si="15"/>
        <v>#VALUE!</v>
      </c>
      <c r="Y59" s="49" t="e">
        <f t="shared" si="15"/>
        <v>#VALUE!</v>
      </c>
      <c r="Z59" s="49" t="e">
        <f t="shared" si="15"/>
        <v>#VALUE!</v>
      </c>
      <c r="AA59" s="49" t="e">
        <f t="shared" si="15"/>
        <v>#VALUE!</v>
      </c>
      <c r="AB59" s="49" t="e">
        <f t="shared" si="15"/>
        <v>#VALUE!</v>
      </c>
      <c r="AC59" s="49" t="e">
        <f t="shared" si="15"/>
        <v>#VALUE!</v>
      </c>
      <c r="AD59" s="49" t="e">
        <f t="shared" si="15"/>
        <v>#VALUE!</v>
      </c>
      <c r="AE59" s="49" t="e">
        <f>IF(AND(DAY(AE50)&gt;=22,DAY(AE50)&lt;=28,AE51="土",OR(AE56="休",AE56="雨")),1,0)</f>
        <v>#VALUE!</v>
      </c>
      <c r="AF59" s="49" t="e">
        <f>IF(AND(DAY(AF50)&gt;=22,DAY(AF50)&lt;=28,AF51="土",OR(AF56="休",AF56="雨")),1,0)</f>
        <v>#VALUE!</v>
      </c>
      <c r="AG59" s="49" t="e">
        <f t="shared" si="15"/>
        <v>#VALUE!</v>
      </c>
      <c r="AH59" s="50" t="s">
        <v>19</v>
      </c>
      <c r="AI59" s="48">
        <f>_xlfn.AGGREGATE(9,6,C59:AG59)</f>
        <v>0</v>
      </c>
      <c r="AJ59" s="30"/>
    </row>
    <row r="60" spans="2:36" s="26" customFormat="1" x14ac:dyDescent="0.15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I60" s="41"/>
    </row>
    <row r="61" spans="2:36" hidden="1" x14ac:dyDescent="0.15">
      <c r="C61" s="2" t="e">
        <f>YEAR(C64)</f>
        <v>#VALUE!</v>
      </c>
      <c r="D61" s="2" t="e">
        <f>MONTH(C64)</f>
        <v>#VALUE!</v>
      </c>
    </row>
    <row r="62" spans="2:36" x14ac:dyDescent="0.15">
      <c r="B62" s="6" t="s">
        <v>13</v>
      </c>
      <c r="C62" s="79" t="e">
        <f>C64</f>
        <v>#VALUE!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1"/>
    </row>
    <row r="63" spans="2:36" hidden="1" x14ac:dyDescent="0.15">
      <c r="B63" s="36"/>
      <c r="C63" s="22" t="e">
        <f>DATE($C61,$D61,1)</f>
        <v>#VALUE!</v>
      </c>
      <c r="D63" s="22" t="e">
        <f t="shared" ref="D63:AG63" si="16">C63+1</f>
        <v>#VALUE!</v>
      </c>
      <c r="E63" s="22" t="e">
        <f t="shared" si="16"/>
        <v>#VALUE!</v>
      </c>
      <c r="F63" s="22" t="e">
        <f t="shared" si="16"/>
        <v>#VALUE!</v>
      </c>
      <c r="G63" s="22" t="e">
        <f t="shared" si="16"/>
        <v>#VALUE!</v>
      </c>
      <c r="H63" s="22" t="e">
        <f t="shared" si="16"/>
        <v>#VALUE!</v>
      </c>
      <c r="I63" s="22" t="e">
        <f t="shared" si="16"/>
        <v>#VALUE!</v>
      </c>
      <c r="J63" s="22" t="e">
        <f t="shared" si="16"/>
        <v>#VALUE!</v>
      </c>
      <c r="K63" s="22" t="e">
        <f t="shared" si="16"/>
        <v>#VALUE!</v>
      </c>
      <c r="L63" s="22" t="e">
        <f t="shared" si="16"/>
        <v>#VALUE!</v>
      </c>
      <c r="M63" s="22" t="e">
        <f t="shared" si="16"/>
        <v>#VALUE!</v>
      </c>
      <c r="N63" s="22" t="e">
        <f t="shared" si="16"/>
        <v>#VALUE!</v>
      </c>
      <c r="O63" s="22" t="e">
        <f t="shared" si="16"/>
        <v>#VALUE!</v>
      </c>
      <c r="P63" s="22" t="e">
        <f t="shared" si="16"/>
        <v>#VALUE!</v>
      </c>
      <c r="Q63" s="22" t="e">
        <f t="shared" si="16"/>
        <v>#VALUE!</v>
      </c>
      <c r="R63" s="22" t="e">
        <f t="shared" si="16"/>
        <v>#VALUE!</v>
      </c>
      <c r="S63" s="22" t="e">
        <f t="shared" si="16"/>
        <v>#VALUE!</v>
      </c>
      <c r="T63" s="22" t="e">
        <f t="shared" si="16"/>
        <v>#VALUE!</v>
      </c>
      <c r="U63" s="22" t="e">
        <f t="shared" si="16"/>
        <v>#VALUE!</v>
      </c>
      <c r="V63" s="22" t="e">
        <f t="shared" si="16"/>
        <v>#VALUE!</v>
      </c>
      <c r="W63" s="22" t="e">
        <f t="shared" si="16"/>
        <v>#VALUE!</v>
      </c>
      <c r="X63" s="22" t="e">
        <f t="shared" si="16"/>
        <v>#VALUE!</v>
      </c>
      <c r="Y63" s="22" t="e">
        <f t="shared" si="16"/>
        <v>#VALUE!</v>
      </c>
      <c r="Z63" s="22" t="e">
        <f t="shared" si="16"/>
        <v>#VALUE!</v>
      </c>
      <c r="AA63" s="22" t="e">
        <f t="shared" si="16"/>
        <v>#VALUE!</v>
      </c>
      <c r="AB63" s="22" t="e">
        <f t="shared" si="16"/>
        <v>#VALUE!</v>
      </c>
      <c r="AC63" s="22" t="e">
        <f t="shared" si="16"/>
        <v>#VALUE!</v>
      </c>
      <c r="AD63" s="22" t="e">
        <f t="shared" si="16"/>
        <v>#VALUE!</v>
      </c>
      <c r="AE63" s="22" t="e">
        <f t="shared" si="16"/>
        <v>#VALUE!</v>
      </c>
      <c r="AF63" s="22" t="e">
        <f t="shared" si="16"/>
        <v>#VALUE!</v>
      </c>
      <c r="AG63" s="22" t="e">
        <f t="shared" si="16"/>
        <v>#VALUE!</v>
      </c>
      <c r="AH63" s="37"/>
      <c r="AI63" s="38"/>
    </row>
    <row r="64" spans="2:36" x14ac:dyDescent="0.15">
      <c r="B64" s="20" t="s">
        <v>14</v>
      </c>
      <c r="C64" s="39" t="e">
        <f>IF(EDATE(C49,1)&gt;$G$14,"",EDATE(C49,1))</f>
        <v>#VALUE!</v>
      </c>
      <c r="D64" s="22" t="e">
        <f t="shared" ref="D64:AG64" si="17">IF(D63&gt;$G$14,"",IF(C64=EOMONTH(DATE($C61,$D61,1),0),"",IF(C64="","",C64+1)))</f>
        <v>#VALUE!</v>
      </c>
      <c r="E64" s="22" t="e">
        <f t="shared" si="17"/>
        <v>#VALUE!</v>
      </c>
      <c r="F64" s="22" t="e">
        <f t="shared" si="17"/>
        <v>#VALUE!</v>
      </c>
      <c r="G64" s="22" t="e">
        <f t="shared" si="17"/>
        <v>#VALUE!</v>
      </c>
      <c r="H64" s="22" t="e">
        <f t="shared" si="17"/>
        <v>#VALUE!</v>
      </c>
      <c r="I64" s="22" t="e">
        <f t="shared" si="17"/>
        <v>#VALUE!</v>
      </c>
      <c r="J64" s="22" t="e">
        <f t="shared" si="17"/>
        <v>#VALUE!</v>
      </c>
      <c r="K64" s="22" t="e">
        <f t="shared" si="17"/>
        <v>#VALUE!</v>
      </c>
      <c r="L64" s="22" t="e">
        <f t="shared" si="17"/>
        <v>#VALUE!</v>
      </c>
      <c r="M64" s="22" t="e">
        <f t="shared" si="17"/>
        <v>#VALUE!</v>
      </c>
      <c r="N64" s="22" t="e">
        <f t="shared" si="17"/>
        <v>#VALUE!</v>
      </c>
      <c r="O64" s="22" t="e">
        <f t="shared" si="17"/>
        <v>#VALUE!</v>
      </c>
      <c r="P64" s="22" t="e">
        <f t="shared" si="17"/>
        <v>#VALUE!</v>
      </c>
      <c r="Q64" s="22" t="e">
        <f t="shared" si="17"/>
        <v>#VALUE!</v>
      </c>
      <c r="R64" s="22" t="e">
        <f t="shared" si="17"/>
        <v>#VALUE!</v>
      </c>
      <c r="S64" s="22" t="e">
        <f t="shared" si="17"/>
        <v>#VALUE!</v>
      </c>
      <c r="T64" s="22" t="e">
        <f t="shared" si="17"/>
        <v>#VALUE!</v>
      </c>
      <c r="U64" s="22" t="e">
        <f t="shared" si="17"/>
        <v>#VALUE!</v>
      </c>
      <c r="V64" s="22" t="e">
        <f t="shared" si="17"/>
        <v>#VALUE!</v>
      </c>
      <c r="W64" s="22" t="e">
        <f t="shared" si="17"/>
        <v>#VALUE!</v>
      </c>
      <c r="X64" s="22" t="e">
        <f t="shared" si="17"/>
        <v>#VALUE!</v>
      </c>
      <c r="Y64" s="22" t="e">
        <f t="shared" si="17"/>
        <v>#VALUE!</v>
      </c>
      <c r="Z64" s="22" t="e">
        <f t="shared" si="17"/>
        <v>#VALUE!</v>
      </c>
      <c r="AA64" s="22" t="e">
        <f t="shared" si="17"/>
        <v>#VALUE!</v>
      </c>
      <c r="AB64" s="22" t="e">
        <f t="shared" si="17"/>
        <v>#VALUE!</v>
      </c>
      <c r="AC64" s="22" t="e">
        <f t="shared" si="17"/>
        <v>#VALUE!</v>
      </c>
      <c r="AD64" s="22" t="e">
        <f t="shared" si="17"/>
        <v>#VALUE!</v>
      </c>
      <c r="AE64" s="22" t="e">
        <f t="shared" si="17"/>
        <v>#VALUE!</v>
      </c>
      <c r="AF64" s="22" t="e">
        <f t="shared" si="17"/>
        <v>#VALUE!</v>
      </c>
      <c r="AG64" s="22" t="e">
        <f t="shared" si="17"/>
        <v>#VALUE!</v>
      </c>
      <c r="AH64" s="23" t="s">
        <v>15</v>
      </c>
      <c r="AI64" s="24">
        <f>+COUNTIFS(C65:AG65,"土",C66:AG66,"")+COUNTIFS(C65:AG65,"日",C66:AG66,"")</f>
        <v>0</v>
      </c>
    </row>
    <row r="65" spans="2:36" s="26" customFormat="1" x14ac:dyDescent="0.15">
      <c r="B65" s="40" t="s">
        <v>5</v>
      </c>
      <c r="C65" s="51" t="str">
        <f>IFERROR(TEXT(WEEKDAY(+C64),"aaa"),"")</f>
        <v/>
      </c>
      <c r="D65" s="51" t="str">
        <f t="shared" ref="D65:AG65" si="18">IFERROR(TEXT(WEEKDAY(+D64),"aaa"),"")</f>
        <v/>
      </c>
      <c r="E65" s="51" t="str">
        <f t="shared" si="18"/>
        <v/>
      </c>
      <c r="F65" s="51" t="str">
        <f t="shared" si="18"/>
        <v/>
      </c>
      <c r="G65" s="51" t="str">
        <f t="shared" si="18"/>
        <v/>
      </c>
      <c r="H65" s="51" t="str">
        <f t="shared" si="18"/>
        <v/>
      </c>
      <c r="I65" s="51" t="str">
        <f t="shared" si="18"/>
        <v/>
      </c>
      <c r="J65" s="51" t="str">
        <f t="shared" si="18"/>
        <v/>
      </c>
      <c r="K65" s="51" t="str">
        <f t="shared" si="18"/>
        <v/>
      </c>
      <c r="L65" s="51" t="str">
        <f t="shared" si="18"/>
        <v/>
      </c>
      <c r="M65" s="51" t="str">
        <f t="shared" si="18"/>
        <v/>
      </c>
      <c r="N65" s="51" t="str">
        <f t="shared" si="18"/>
        <v/>
      </c>
      <c r="O65" s="51" t="str">
        <f t="shared" si="18"/>
        <v/>
      </c>
      <c r="P65" s="51" t="str">
        <f t="shared" si="18"/>
        <v/>
      </c>
      <c r="Q65" s="51" t="str">
        <f t="shared" si="18"/>
        <v/>
      </c>
      <c r="R65" s="51" t="str">
        <f t="shared" si="18"/>
        <v/>
      </c>
      <c r="S65" s="51" t="str">
        <f t="shared" si="18"/>
        <v/>
      </c>
      <c r="T65" s="51" t="str">
        <f t="shared" si="18"/>
        <v/>
      </c>
      <c r="U65" s="51" t="str">
        <f t="shared" si="18"/>
        <v/>
      </c>
      <c r="V65" s="51" t="str">
        <f t="shared" si="18"/>
        <v/>
      </c>
      <c r="W65" s="51" t="str">
        <f t="shared" si="18"/>
        <v/>
      </c>
      <c r="X65" s="51" t="str">
        <f t="shared" si="18"/>
        <v/>
      </c>
      <c r="Y65" s="51" t="str">
        <f t="shared" si="18"/>
        <v/>
      </c>
      <c r="Z65" s="51" t="str">
        <f t="shared" si="18"/>
        <v/>
      </c>
      <c r="AA65" s="51" t="str">
        <f t="shared" si="18"/>
        <v/>
      </c>
      <c r="AB65" s="51" t="str">
        <f t="shared" si="18"/>
        <v/>
      </c>
      <c r="AC65" s="51" t="str">
        <f t="shared" si="18"/>
        <v/>
      </c>
      <c r="AD65" s="51" t="str">
        <f t="shared" si="18"/>
        <v/>
      </c>
      <c r="AE65" s="51" t="str">
        <f t="shared" si="18"/>
        <v/>
      </c>
      <c r="AF65" s="51" t="str">
        <f t="shared" si="18"/>
        <v/>
      </c>
      <c r="AG65" s="51" t="str">
        <f t="shared" si="18"/>
        <v/>
      </c>
      <c r="AH65" s="23" t="s">
        <v>17</v>
      </c>
      <c r="AI65" s="24">
        <f>+COUNTIF(C66:AG66,"夏休")+COUNTIF(C66:AG66,"冬休")+COUNTIF(C66:AG66,"中止")+COUNTIF(C66:AG66,"工場")+COUNTIF(C66:AG66,"他")</f>
        <v>0</v>
      </c>
    </row>
    <row r="66" spans="2:36" s="26" customFormat="1" ht="13.5" customHeight="1" x14ac:dyDescent="0.15">
      <c r="B66" s="82" t="s">
        <v>16</v>
      </c>
      <c r="C66" s="84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88"/>
      <c r="AA66" s="88"/>
      <c r="AB66" s="75"/>
      <c r="AC66" s="75"/>
      <c r="AD66" s="75"/>
      <c r="AE66" s="75"/>
      <c r="AF66" s="75"/>
      <c r="AG66" s="76"/>
      <c r="AH66" s="27" t="s">
        <v>2</v>
      </c>
      <c r="AI66" s="28">
        <f>COUNT(C64:AG64)-AI65</f>
        <v>0</v>
      </c>
    </row>
    <row r="67" spans="2:36" s="26" customFormat="1" ht="13.5" customHeight="1" x14ac:dyDescent="0.15">
      <c r="B67" s="83"/>
      <c r="C67" s="8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89"/>
      <c r="AA67" s="89"/>
      <c r="AB67" s="75"/>
      <c r="AC67" s="75"/>
      <c r="AD67" s="75"/>
      <c r="AE67" s="75"/>
      <c r="AF67" s="75"/>
      <c r="AG67" s="76"/>
      <c r="AH67" s="27" t="s">
        <v>6</v>
      </c>
      <c r="AI67" s="29">
        <f>+COUNTIF(C68:AG69,"休")</f>
        <v>0</v>
      </c>
      <c r="AJ67" s="30" t="e">
        <f>IF(AI68&gt;0.285,"",IF(AI67&lt;AI64,"←計画日数が足りません",""))</f>
        <v>#DIV/0!</v>
      </c>
    </row>
    <row r="68" spans="2:36" s="26" customFormat="1" ht="13.5" customHeight="1" x14ac:dyDescent="0.15">
      <c r="B68" s="77" t="s">
        <v>0</v>
      </c>
      <c r="C68" s="7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70"/>
      <c r="AH68" s="27" t="s">
        <v>8</v>
      </c>
      <c r="AI68" s="31" t="e">
        <f>+AI67/AI66</f>
        <v>#DIV/0!</v>
      </c>
    </row>
    <row r="69" spans="2:36" s="26" customFormat="1" x14ac:dyDescent="0.15">
      <c r="B69" s="77"/>
      <c r="C69" s="7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70"/>
      <c r="AH69" s="27" t="s">
        <v>9</v>
      </c>
      <c r="AI69" s="29">
        <f>+COUNTA(C70:AG71)</f>
        <v>0</v>
      </c>
    </row>
    <row r="70" spans="2:36" s="26" customFormat="1" x14ac:dyDescent="0.15">
      <c r="B70" s="71" t="s">
        <v>7</v>
      </c>
      <c r="C70" s="73"/>
      <c r="D70" s="67"/>
      <c r="E70" s="67"/>
      <c r="F70" s="67"/>
      <c r="G70" s="67"/>
      <c r="H70" s="86"/>
      <c r="I70" s="67"/>
      <c r="J70" s="67"/>
      <c r="K70" s="67"/>
      <c r="L70" s="67"/>
      <c r="M70" s="67"/>
      <c r="N70" s="67"/>
      <c r="O70" s="86"/>
      <c r="P70" s="67"/>
      <c r="Q70" s="67"/>
      <c r="R70" s="67"/>
      <c r="S70" s="67"/>
      <c r="T70" s="67"/>
      <c r="U70" s="67"/>
      <c r="V70" s="86"/>
      <c r="W70" s="67"/>
      <c r="X70" s="67"/>
      <c r="Y70" s="67"/>
      <c r="Z70" s="67"/>
      <c r="AA70" s="67"/>
      <c r="AB70" s="67"/>
      <c r="AC70" s="86"/>
      <c r="AD70" s="67"/>
      <c r="AE70" s="67"/>
      <c r="AF70" s="67"/>
      <c r="AG70" s="65"/>
      <c r="AH70" s="32" t="s">
        <v>4</v>
      </c>
      <c r="AI70" s="33" t="e">
        <f>+AI69/AI66</f>
        <v>#DIV/0!</v>
      </c>
    </row>
    <row r="71" spans="2:36" s="26" customFormat="1" x14ac:dyDescent="0.15">
      <c r="B71" s="72"/>
      <c r="C71" s="74"/>
      <c r="D71" s="68"/>
      <c r="E71" s="68"/>
      <c r="F71" s="68"/>
      <c r="G71" s="68"/>
      <c r="H71" s="87"/>
      <c r="I71" s="68"/>
      <c r="J71" s="68"/>
      <c r="K71" s="68"/>
      <c r="L71" s="68"/>
      <c r="M71" s="68"/>
      <c r="N71" s="68"/>
      <c r="O71" s="87"/>
      <c r="P71" s="68"/>
      <c r="Q71" s="68"/>
      <c r="R71" s="68"/>
      <c r="S71" s="68"/>
      <c r="T71" s="68"/>
      <c r="U71" s="68"/>
      <c r="V71" s="87"/>
      <c r="W71" s="68"/>
      <c r="X71" s="68"/>
      <c r="Y71" s="68"/>
      <c r="Z71" s="68"/>
      <c r="AA71" s="68"/>
      <c r="AB71" s="68"/>
      <c r="AC71" s="87"/>
      <c r="AD71" s="68"/>
      <c r="AE71" s="68"/>
      <c r="AF71" s="68"/>
      <c r="AG71" s="66"/>
      <c r="AH71" s="34"/>
      <c r="AI71" s="35"/>
      <c r="AJ71" s="30"/>
    </row>
    <row r="72" spans="2:36" ht="13.5" hidden="1" customHeight="1" x14ac:dyDescent="0.15">
      <c r="B72" s="15"/>
      <c r="C72" s="46" t="e">
        <f t="shared" ref="C72:AG72" si="19">IF(AND(DAY(C64)&gt;=22,DAY(C64)&lt;=28,C65="土"),1,0)</f>
        <v>#VALUE!</v>
      </c>
      <c r="D72" s="46" t="e">
        <f t="shared" si="19"/>
        <v>#VALUE!</v>
      </c>
      <c r="E72" s="46" t="e">
        <f t="shared" si="19"/>
        <v>#VALUE!</v>
      </c>
      <c r="F72" s="46" t="e">
        <f t="shared" si="19"/>
        <v>#VALUE!</v>
      </c>
      <c r="G72" s="46" t="e">
        <f t="shared" si="19"/>
        <v>#VALUE!</v>
      </c>
      <c r="H72" s="46" t="e">
        <f t="shared" si="19"/>
        <v>#VALUE!</v>
      </c>
      <c r="I72" s="46" t="e">
        <f t="shared" si="19"/>
        <v>#VALUE!</v>
      </c>
      <c r="J72" s="46" t="e">
        <f t="shared" si="19"/>
        <v>#VALUE!</v>
      </c>
      <c r="K72" s="46" t="e">
        <f t="shared" si="19"/>
        <v>#VALUE!</v>
      </c>
      <c r="L72" s="46" t="e">
        <f t="shared" si="19"/>
        <v>#VALUE!</v>
      </c>
      <c r="M72" s="46" t="e">
        <f t="shared" si="19"/>
        <v>#VALUE!</v>
      </c>
      <c r="N72" s="46" t="e">
        <f t="shared" si="19"/>
        <v>#VALUE!</v>
      </c>
      <c r="O72" s="46" t="e">
        <f t="shared" si="19"/>
        <v>#VALUE!</v>
      </c>
      <c r="P72" s="46" t="e">
        <f t="shared" si="19"/>
        <v>#VALUE!</v>
      </c>
      <c r="Q72" s="46" t="e">
        <f t="shared" si="19"/>
        <v>#VALUE!</v>
      </c>
      <c r="R72" s="46" t="e">
        <f t="shared" si="19"/>
        <v>#VALUE!</v>
      </c>
      <c r="S72" s="46" t="e">
        <f t="shared" si="19"/>
        <v>#VALUE!</v>
      </c>
      <c r="T72" s="46" t="e">
        <f t="shared" si="19"/>
        <v>#VALUE!</v>
      </c>
      <c r="U72" s="46" t="e">
        <f t="shared" si="19"/>
        <v>#VALUE!</v>
      </c>
      <c r="V72" s="46" t="e">
        <f t="shared" si="19"/>
        <v>#VALUE!</v>
      </c>
      <c r="W72" s="46" t="e">
        <f t="shared" si="19"/>
        <v>#VALUE!</v>
      </c>
      <c r="X72" s="46" t="e">
        <f t="shared" si="19"/>
        <v>#VALUE!</v>
      </c>
      <c r="Y72" s="46" t="e">
        <f t="shared" si="19"/>
        <v>#VALUE!</v>
      </c>
      <c r="Z72" s="46" t="e">
        <f t="shared" si="19"/>
        <v>#VALUE!</v>
      </c>
      <c r="AA72" s="46" t="e">
        <f t="shared" si="19"/>
        <v>#VALUE!</v>
      </c>
      <c r="AB72" s="46" t="e">
        <f t="shared" si="19"/>
        <v>#VALUE!</v>
      </c>
      <c r="AC72" s="46" t="e">
        <f t="shared" si="19"/>
        <v>#VALUE!</v>
      </c>
      <c r="AD72" s="46" t="e">
        <f t="shared" si="19"/>
        <v>#VALUE!</v>
      </c>
      <c r="AE72" s="46" t="e">
        <f t="shared" si="19"/>
        <v>#VALUE!</v>
      </c>
      <c r="AF72" s="46" t="e">
        <f t="shared" si="19"/>
        <v>#VALUE!</v>
      </c>
      <c r="AG72" s="46" t="e">
        <f t="shared" si="19"/>
        <v>#VALUE!</v>
      </c>
      <c r="AH72" s="47" t="s">
        <v>18</v>
      </c>
      <c r="AI72" s="48">
        <f>_xlfn.AGGREGATE(9,6,C72:AG72)</f>
        <v>0</v>
      </c>
      <c r="AJ72" s="30"/>
    </row>
    <row r="73" spans="2:36" ht="13.5" hidden="1" customHeight="1" x14ac:dyDescent="0.15">
      <c r="B73" s="15"/>
      <c r="C73" s="49" t="e">
        <f t="shared" ref="C73:AG73" si="20">IF(AND(DAY(C64)&gt;=22,DAY(C64)&lt;=28,C65="土",OR(C70="休",C70="雨")),1,0)</f>
        <v>#VALUE!</v>
      </c>
      <c r="D73" s="49" t="e">
        <f t="shared" si="20"/>
        <v>#VALUE!</v>
      </c>
      <c r="E73" s="49" t="e">
        <f t="shared" si="20"/>
        <v>#VALUE!</v>
      </c>
      <c r="F73" s="49" t="e">
        <f t="shared" si="20"/>
        <v>#VALUE!</v>
      </c>
      <c r="G73" s="49" t="e">
        <f t="shared" si="20"/>
        <v>#VALUE!</v>
      </c>
      <c r="H73" s="49" t="e">
        <f t="shared" si="20"/>
        <v>#VALUE!</v>
      </c>
      <c r="I73" s="49" t="e">
        <f t="shared" si="20"/>
        <v>#VALUE!</v>
      </c>
      <c r="J73" s="49" t="e">
        <f t="shared" si="20"/>
        <v>#VALUE!</v>
      </c>
      <c r="K73" s="49" t="e">
        <f t="shared" si="20"/>
        <v>#VALUE!</v>
      </c>
      <c r="L73" s="49" t="e">
        <f t="shared" si="20"/>
        <v>#VALUE!</v>
      </c>
      <c r="M73" s="49" t="e">
        <f t="shared" si="20"/>
        <v>#VALUE!</v>
      </c>
      <c r="N73" s="49" t="e">
        <f t="shared" si="20"/>
        <v>#VALUE!</v>
      </c>
      <c r="O73" s="49" t="e">
        <f t="shared" si="20"/>
        <v>#VALUE!</v>
      </c>
      <c r="P73" s="49" t="e">
        <f t="shared" si="20"/>
        <v>#VALUE!</v>
      </c>
      <c r="Q73" s="49" t="e">
        <f t="shared" si="20"/>
        <v>#VALUE!</v>
      </c>
      <c r="R73" s="49" t="e">
        <f t="shared" si="20"/>
        <v>#VALUE!</v>
      </c>
      <c r="S73" s="49" t="e">
        <f t="shared" si="20"/>
        <v>#VALUE!</v>
      </c>
      <c r="T73" s="49" t="e">
        <f t="shared" si="20"/>
        <v>#VALUE!</v>
      </c>
      <c r="U73" s="49" t="e">
        <f t="shared" si="20"/>
        <v>#VALUE!</v>
      </c>
      <c r="V73" s="49" t="e">
        <f t="shared" si="20"/>
        <v>#VALUE!</v>
      </c>
      <c r="W73" s="49" t="e">
        <f t="shared" si="20"/>
        <v>#VALUE!</v>
      </c>
      <c r="X73" s="49" t="e">
        <f t="shared" si="20"/>
        <v>#VALUE!</v>
      </c>
      <c r="Y73" s="49" t="e">
        <f t="shared" si="20"/>
        <v>#VALUE!</v>
      </c>
      <c r="Z73" s="49" t="e">
        <f t="shared" si="20"/>
        <v>#VALUE!</v>
      </c>
      <c r="AA73" s="49" t="e">
        <f t="shared" si="20"/>
        <v>#VALUE!</v>
      </c>
      <c r="AB73" s="49" t="e">
        <f t="shared" si="20"/>
        <v>#VALUE!</v>
      </c>
      <c r="AC73" s="49" t="e">
        <f t="shared" si="20"/>
        <v>#VALUE!</v>
      </c>
      <c r="AD73" s="49" t="e">
        <f t="shared" si="20"/>
        <v>#VALUE!</v>
      </c>
      <c r="AE73" s="49" t="e">
        <f t="shared" si="20"/>
        <v>#VALUE!</v>
      </c>
      <c r="AF73" s="49" t="e">
        <f t="shared" si="20"/>
        <v>#VALUE!</v>
      </c>
      <c r="AG73" s="49" t="e">
        <f t="shared" si="20"/>
        <v>#VALUE!</v>
      </c>
      <c r="AH73" s="50" t="s">
        <v>19</v>
      </c>
      <c r="AI73" s="48">
        <f>_xlfn.AGGREGATE(9,6,C73:AG73)</f>
        <v>0</v>
      </c>
      <c r="AJ73" s="30"/>
    </row>
    <row r="74" spans="2:36" s="26" customFormat="1" x14ac:dyDescent="0.1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I74" s="41"/>
    </row>
    <row r="75" spans="2:36" hidden="1" x14ac:dyDescent="0.15">
      <c r="C75" s="2" t="e">
        <f>YEAR(C78)</f>
        <v>#VALUE!</v>
      </c>
      <c r="D75" s="2" t="e">
        <f>MONTH(C78)</f>
        <v>#VALUE!</v>
      </c>
    </row>
    <row r="76" spans="2:36" x14ac:dyDescent="0.15">
      <c r="B76" s="6" t="s">
        <v>13</v>
      </c>
      <c r="C76" s="79" t="e">
        <f>C78</f>
        <v>#VALUE!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1"/>
    </row>
    <row r="77" spans="2:36" hidden="1" x14ac:dyDescent="0.15">
      <c r="B77" s="36"/>
      <c r="C77" s="22" t="e">
        <f>DATE($C75,$D75,1)</f>
        <v>#VALUE!</v>
      </c>
      <c r="D77" s="22" t="e">
        <f t="shared" ref="D77:AG77" si="21">C77+1</f>
        <v>#VALUE!</v>
      </c>
      <c r="E77" s="22" t="e">
        <f t="shared" si="21"/>
        <v>#VALUE!</v>
      </c>
      <c r="F77" s="22" t="e">
        <f t="shared" si="21"/>
        <v>#VALUE!</v>
      </c>
      <c r="G77" s="22" t="e">
        <f t="shared" si="21"/>
        <v>#VALUE!</v>
      </c>
      <c r="H77" s="22" t="e">
        <f t="shared" si="21"/>
        <v>#VALUE!</v>
      </c>
      <c r="I77" s="22" t="e">
        <f t="shared" si="21"/>
        <v>#VALUE!</v>
      </c>
      <c r="J77" s="22" t="e">
        <f t="shared" si="21"/>
        <v>#VALUE!</v>
      </c>
      <c r="K77" s="22" t="e">
        <f t="shared" si="21"/>
        <v>#VALUE!</v>
      </c>
      <c r="L77" s="22" t="e">
        <f t="shared" si="21"/>
        <v>#VALUE!</v>
      </c>
      <c r="M77" s="22" t="e">
        <f t="shared" si="21"/>
        <v>#VALUE!</v>
      </c>
      <c r="N77" s="22" t="e">
        <f t="shared" si="21"/>
        <v>#VALUE!</v>
      </c>
      <c r="O77" s="22" t="e">
        <f t="shared" si="21"/>
        <v>#VALUE!</v>
      </c>
      <c r="P77" s="22" t="e">
        <f t="shared" si="21"/>
        <v>#VALUE!</v>
      </c>
      <c r="Q77" s="22" t="e">
        <f t="shared" si="21"/>
        <v>#VALUE!</v>
      </c>
      <c r="R77" s="22" t="e">
        <f t="shared" si="21"/>
        <v>#VALUE!</v>
      </c>
      <c r="S77" s="22" t="e">
        <f t="shared" si="21"/>
        <v>#VALUE!</v>
      </c>
      <c r="T77" s="22" t="e">
        <f t="shared" si="21"/>
        <v>#VALUE!</v>
      </c>
      <c r="U77" s="22" t="e">
        <f t="shared" si="21"/>
        <v>#VALUE!</v>
      </c>
      <c r="V77" s="22" t="e">
        <f t="shared" si="21"/>
        <v>#VALUE!</v>
      </c>
      <c r="W77" s="22" t="e">
        <f t="shared" si="21"/>
        <v>#VALUE!</v>
      </c>
      <c r="X77" s="22" t="e">
        <f t="shared" si="21"/>
        <v>#VALUE!</v>
      </c>
      <c r="Y77" s="22" t="e">
        <f t="shared" si="21"/>
        <v>#VALUE!</v>
      </c>
      <c r="Z77" s="22" t="e">
        <f t="shared" si="21"/>
        <v>#VALUE!</v>
      </c>
      <c r="AA77" s="22" t="e">
        <f t="shared" si="21"/>
        <v>#VALUE!</v>
      </c>
      <c r="AB77" s="22" t="e">
        <f t="shared" si="21"/>
        <v>#VALUE!</v>
      </c>
      <c r="AC77" s="22" t="e">
        <f t="shared" si="21"/>
        <v>#VALUE!</v>
      </c>
      <c r="AD77" s="22" t="e">
        <f t="shared" si="21"/>
        <v>#VALUE!</v>
      </c>
      <c r="AE77" s="22" t="e">
        <f t="shared" si="21"/>
        <v>#VALUE!</v>
      </c>
      <c r="AF77" s="22" t="e">
        <f t="shared" si="21"/>
        <v>#VALUE!</v>
      </c>
      <c r="AG77" s="22" t="e">
        <f t="shared" si="21"/>
        <v>#VALUE!</v>
      </c>
      <c r="AH77" s="37"/>
      <c r="AI77" s="38"/>
    </row>
    <row r="78" spans="2:36" x14ac:dyDescent="0.15">
      <c r="B78" s="20" t="s">
        <v>14</v>
      </c>
      <c r="C78" s="39" t="e">
        <f>IF(EDATE(C63,1)&gt;$G$14,"",EDATE(C63,1))</f>
        <v>#VALUE!</v>
      </c>
      <c r="D78" s="22" t="e">
        <f t="shared" ref="D78:AG78" si="22">IF(D77&gt;$G$14,"",IF(C78=EOMONTH(DATE($C75,$D75,1),0),"",IF(C78="","",C78+1)))</f>
        <v>#VALUE!</v>
      </c>
      <c r="E78" s="22" t="e">
        <f t="shared" si="22"/>
        <v>#VALUE!</v>
      </c>
      <c r="F78" s="22" t="e">
        <f t="shared" si="22"/>
        <v>#VALUE!</v>
      </c>
      <c r="G78" s="22" t="e">
        <f t="shared" si="22"/>
        <v>#VALUE!</v>
      </c>
      <c r="H78" s="22" t="e">
        <f t="shared" si="22"/>
        <v>#VALUE!</v>
      </c>
      <c r="I78" s="22" t="e">
        <f t="shared" si="22"/>
        <v>#VALUE!</v>
      </c>
      <c r="J78" s="22" t="e">
        <f t="shared" si="22"/>
        <v>#VALUE!</v>
      </c>
      <c r="K78" s="22" t="e">
        <f t="shared" si="22"/>
        <v>#VALUE!</v>
      </c>
      <c r="L78" s="22" t="e">
        <f t="shared" si="22"/>
        <v>#VALUE!</v>
      </c>
      <c r="M78" s="22" t="e">
        <f t="shared" si="22"/>
        <v>#VALUE!</v>
      </c>
      <c r="N78" s="22" t="e">
        <f t="shared" si="22"/>
        <v>#VALUE!</v>
      </c>
      <c r="O78" s="22" t="e">
        <f t="shared" si="22"/>
        <v>#VALUE!</v>
      </c>
      <c r="P78" s="22" t="e">
        <f t="shared" si="22"/>
        <v>#VALUE!</v>
      </c>
      <c r="Q78" s="22" t="e">
        <f t="shared" si="22"/>
        <v>#VALUE!</v>
      </c>
      <c r="R78" s="22" t="e">
        <f t="shared" si="22"/>
        <v>#VALUE!</v>
      </c>
      <c r="S78" s="22" t="e">
        <f t="shared" si="22"/>
        <v>#VALUE!</v>
      </c>
      <c r="T78" s="22" t="e">
        <f t="shared" si="22"/>
        <v>#VALUE!</v>
      </c>
      <c r="U78" s="22" t="e">
        <f t="shared" si="22"/>
        <v>#VALUE!</v>
      </c>
      <c r="V78" s="22" t="e">
        <f t="shared" si="22"/>
        <v>#VALUE!</v>
      </c>
      <c r="W78" s="22" t="e">
        <f t="shared" si="22"/>
        <v>#VALUE!</v>
      </c>
      <c r="X78" s="22" t="e">
        <f t="shared" si="22"/>
        <v>#VALUE!</v>
      </c>
      <c r="Y78" s="22" t="e">
        <f t="shared" si="22"/>
        <v>#VALUE!</v>
      </c>
      <c r="Z78" s="22" t="e">
        <f t="shared" si="22"/>
        <v>#VALUE!</v>
      </c>
      <c r="AA78" s="22" t="e">
        <f t="shared" si="22"/>
        <v>#VALUE!</v>
      </c>
      <c r="AB78" s="22" t="e">
        <f t="shared" si="22"/>
        <v>#VALUE!</v>
      </c>
      <c r="AC78" s="22" t="e">
        <f t="shared" si="22"/>
        <v>#VALUE!</v>
      </c>
      <c r="AD78" s="22" t="e">
        <f t="shared" si="22"/>
        <v>#VALUE!</v>
      </c>
      <c r="AE78" s="22" t="e">
        <f t="shared" si="22"/>
        <v>#VALUE!</v>
      </c>
      <c r="AF78" s="22" t="e">
        <f t="shared" si="22"/>
        <v>#VALUE!</v>
      </c>
      <c r="AG78" s="22" t="e">
        <f t="shared" si="22"/>
        <v>#VALUE!</v>
      </c>
      <c r="AH78" s="23" t="s">
        <v>15</v>
      </c>
      <c r="AI78" s="24">
        <f>+COUNTIFS(C79:AG79,"土",C80:AG80,"")+COUNTIFS(C79:AG79,"日",C80:AG80,"")</f>
        <v>0</v>
      </c>
    </row>
    <row r="79" spans="2:36" s="26" customFormat="1" x14ac:dyDescent="0.15">
      <c r="B79" s="40" t="s">
        <v>5</v>
      </c>
      <c r="C79" s="51" t="str">
        <f>IFERROR(TEXT(WEEKDAY(+C78),"aaa"),"")</f>
        <v/>
      </c>
      <c r="D79" s="51" t="str">
        <f t="shared" ref="D79:AG79" si="23">IFERROR(TEXT(WEEKDAY(+D78),"aaa"),"")</f>
        <v/>
      </c>
      <c r="E79" s="51" t="str">
        <f t="shared" si="23"/>
        <v/>
      </c>
      <c r="F79" s="51" t="str">
        <f t="shared" si="23"/>
        <v/>
      </c>
      <c r="G79" s="51" t="str">
        <f t="shared" si="23"/>
        <v/>
      </c>
      <c r="H79" s="51" t="str">
        <f t="shared" si="23"/>
        <v/>
      </c>
      <c r="I79" s="51" t="str">
        <f t="shared" si="23"/>
        <v/>
      </c>
      <c r="J79" s="51" t="str">
        <f t="shared" si="23"/>
        <v/>
      </c>
      <c r="K79" s="51" t="str">
        <f t="shared" si="23"/>
        <v/>
      </c>
      <c r="L79" s="51" t="str">
        <f t="shared" si="23"/>
        <v/>
      </c>
      <c r="M79" s="51" t="str">
        <f t="shared" si="23"/>
        <v/>
      </c>
      <c r="N79" s="51" t="str">
        <f t="shared" si="23"/>
        <v/>
      </c>
      <c r="O79" s="51" t="str">
        <f t="shared" si="23"/>
        <v/>
      </c>
      <c r="P79" s="51" t="str">
        <f t="shared" si="23"/>
        <v/>
      </c>
      <c r="Q79" s="51" t="str">
        <f t="shared" si="23"/>
        <v/>
      </c>
      <c r="R79" s="51" t="str">
        <f t="shared" si="23"/>
        <v/>
      </c>
      <c r="S79" s="51" t="str">
        <f t="shared" si="23"/>
        <v/>
      </c>
      <c r="T79" s="51" t="str">
        <f t="shared" si="23"/>
        <v/>
      </c>
      <c r="U79" s="51" t="str">
        <f t="shared" si="23"/>
        <v/>
      </c>
      <c r="V79" s="51" t="str">
        <f t="shared" si="23"/>
        <v/>
      </c>
      <c r="W79" s="51" t="str">
        <f t="shared" si="23"/>
        <v/>
      </c>
      <c r="X79" s="51" t="str">
        <f t="shared" si="23"/>
        <v/>
      </c>
      <c r="Y79" s="51" t="str">
        <f t="shared" si="23"/>
        <v/>
      </c>
      <c r="Z79" s="51" t="str">
        <f t="shared" si="23"/>
        <v/>
      </c>
      <c r="AA79" s="51" t="str">
        <f t="shared" si="23"/>
        <v/>
      </c>
      <c r="AB79" s="51" t="str">
        <f t="shared" si="23"/>
        <v/>
      </c>
      <c r="AC79" s="51" t="str">
        <f t="shared" si="23"/>
        <v/>
      </c>
      <c r="AD79" s="51" t="str">
        <f t="shared" si="23"/>
        <v/>
      </c>
      <c r="AE79" s="51" t="str">
        <f t="shared" si="23"/>
        <v/>
      </c>
      <c r="AF79" s="51" t="str">
        <f t="shared" si="23"/>
        <v/>
      </c>
      <c r="AG79" s="51" t="str">
        <f t="shared" si="23"/>
        <v/>
      </c>
      <c r="AH79" s="23" t="s">
        <v>17</v>
      </c>
      <c r="AI79" s="24">
        <f>+COUNTIF(C80:AG80,"夏休")+COUNTIF(C80:AG80,"冬休")+COUNTIF(C80:AG80,"中止")+COUNTIF(C80:AG80,"工場")+COUNTIF(C80:AG80,"他")</f>
        <v>0</v>
      </c>
    </row>
    <row r="80" spans="2:36" s="26" customFormat="1" ht="13.5" customHeight="1" x14ac:dyDescent="0.15">
      <c r="B80" s="82" t="s">
        <v>16</v>
      </c>
      <c r="C80" s="8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6"/>
      <c r="AH80" s="27" t="s">
        <v>2</v>
      </c>
      <c r="AI80" s="28">
        <f>COUNT(C78:AG78)-AI79</f>
        <v>0</v>
      </c>
    </row>
    <row r="81" spans="2:36" s="26" customFormat="1" ht="13.5" customHeight="1" x14ac:dyDescent="0.15">
      <c r="B81" s="83"/>
      <c r="C81" s="8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6"/>
      <c r="AH81" s="27" t="s">
        <v>6</v>
      </c>
      <c r="AI81" s="29">
        <f>+COUNTIF(C82:AG83,"休")</f>
        <v>0</v>
      </c>
      <c r="AJ81" s="30" t="e">
        <f>IF(AI82&gt;0.285,"",IF(AI81&lt;AI78,"←計画日数が足りません",""))</f>
        <v>#DIV/0!</v>
      </c>
    </row>
    <row r="82" spans="2:36" s="26" customFormat="1" ht="13.5" customHeight="1" x14ac:dyDescent="0.15">
      <c r="B82" s="77" t="s">
        <v>0</v>
      </c>
      <c r="C82" s="78"/>
      <c r="D82" s="69"/>
      <c r="E82" s="67"/>
      <c r="F82" s="69"/>
      <c r="G82" s="69"/>
      <c r="H82" s="69"/>
      <c r="I82" s="69"/>
      <c r="J82" s="69"/>
      <c r="K82" s="69"/>
      <c r="L82" s="67"/>
      <c r="M82" s="69"/>
      <c r="N82" s="69"/>
      <c r="O82" s="69"/>
      <c r="P82" s="69"/>
      <c r="Q82" s="69"/>
      <c r="R82" s="69"/>
      <c r="S82" s="67"/>
      <c r="T82" s="69"/>
      <c r="U82" s="69"/>
      <c r="V82" s="69"/>
      <c r="W82" s="69"/>
      <c r="X82" s="69"/>
      <c r="Y82" s="69"/>
      <c r="Z82" s="67"/>
      <c r="AA82" s="69"/>
      <c r="AB82" s="69"/>
      <c r="AC82" s="69"/>
      <c r="AD82" s="69"/>
      <c r="AE82" s="69"/>
      <c r="AF82" s="69"/>
      <c r="AG82" s="70"/>
      <c r="AH82" s="27" t="s">
        <v>8</v>
      </c>
      <c r="AI82" s="31" t="e">
        <f>+AI81/AI80</f>
        <v>#DIV/0!</v>
      </c>
    </row>
    <row r="83" spans="2:36" s="26" customFormat="1" x14ac:dyDescent="0.15">
      <c r="B83" s="77"/>
      <c r="C83" s="78"/>
      <c r="D83" s="69"/>
      <c r="E83" s="67"/>
      <c r="F83" s="69"/>
      <c r="G83" s="69"/>
      <c r="H83" s="69"/>
      <c r="I83" s="69"/>
      <c r="J83" s="69"/>
      <c r="K83" s="69"/>
      <c r="L83" s="67"/>
      <c r="M83" s="69"/>
      <c r="N83" s="69"/>
      <c r="O83" s="69"/>
      <c r="P83" s="69"/>
      <c r="Q83" s="69"/>
      <c r="R83" s="69"/>
      <c r="S83" s="67"/>
      <c r="T83" s="69"/>
      <c r="U83" s="69"/>
      <c r="V83" s="69"/>
      <c r="W83" s="69"/>
      <c r="X83" s="69"/>
      <c r="Y83" s="69"/>
      <c r="Z83" s="67"/>
      <c r="AA83" s="69"/>
      <c r="AB83" s="69"/>
      <c r="AC83" s="69"/>
      <c r="AD83" s="69"/>
      <c r="AE83" s="69"/>
      <c r="AF83" s="69"/>
      <c r="AG83" s="70"/>
      <c r="AH83" s="27" t="s">
        <v>9</v>
      </c>
      <c r="AI83" s="29">
        <f>+COUNTA(C84:AG85)</f>
        <v>0</v>
      </c>
    </row>
    <row r="84" spans="2:36" s="26" customFormat="1" x14ac:dyDescent="0.15">
      <c r="B84" s="71" t="s">
        <v>7</v>
      </c>
      <c r="C84" s="73"/>
      <c r="D84" s="67"/>
      <c r="E84" s="85"/>
      <c r="F84" s="67"/>
      <c r="G84" s="67"/>
      <c r="H84" s="67"/>
      <c r="I84" s="67"/>
      <c r="J84" s="67"/>
      <c r="K84" s="67"/>
      <c r="L84" s="85"/>
      <c r="M84" s="67"/>
      <c r="N84" s="67"/>
      <c r="O84" s="67"/>
      <c r="P84" s="67"/>
      <c r="Q84" s="67"/>
      <c r="R84" s="67"/>
      <c r="S84" s="85"/>
      <c r="T84" s="67"/>
      <c r="U84" s="67"/>
      <c r="V84" s="67"/>
      <c r="W84" s="67"/>
      <c r="X84" s="67"/>
      <c r="Y84" s="67"/>
      <c r="Z84" s="85"/>
      <c r="AA84" s="67"/>
      <c r="AB84" s="67"/>
      <c r="AC84" s="67"/>
      <c r="AD84" s="67"/>
      <c r="AE84" s="67"/>
      <c r="AF84" s="67"/>
      <c r="AG84" s="65"/>
      <c r="AH84" s="32" t="s">
        <v>4</v>
      </c>
      <c r="AI84" s="33" t="e">
        <f>+AI83/AI80</f>
        <v>#DIV/0!</v>
      </c>
    </row>
    <row r="85" spans="2:36" s="26" customFormat="1" x14ac:dyDescent="0.15">
      <c r="B85" s="72"/>
      <c r="C85" s="74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6"/>
      <c r="AH85" s="34"/>
      <c r="AI85" s="35"/>
      <c r="AJ85" s="30"/>
    </row>
    <row r="86" spans="2:36" hidden="1" x14ac:dyDescent="0.15">
      <c r="B86" s="15"/>
      <c r="C86" s="46" t="e">
        <f t="shared" ref="C86:AG86" si="24">IF(AND(DAY(C78)&gt;=22,DAY(C78)&lt;=28,C79="土"),1,0)</f>
        <v>#VALUE!</v>
      </c>
      <c r="D86" s="46" t="e">
        <f t="shared" si="24"/>
        <v>#VALUE!</v>
      </c>
      <c r="E86" s="46" t="e">
        <f t="shared" si="24"/>
        <v>#VALUE!</v>
      </c>
      <c r="F86" s="46" t="e">
        <f t="shared" si="24"/>
        <v>#VALUE!</v>
      </c>
      <c r="G86" s="46" t="e">
        <f t="shared" si="24"/>
        <v>#VALUE!</v>
      </c>
      <c r="H86" s="46" t="e">
        <f t="shared" si="24"/>
        <v>#VALUE!</v>
      </c>
      <c r="I86" s="46" t="e">
        <f t="shared" si="24"/>
        <v>#VALUE!</v>
      </c>
      <c r="J86" s="46" t="e">
        <f t="shared" si="24"/>
        <v>#VALUE!</v>
      </c>
      <c r="K86" s="46" t="e">
        <f t="shared" si="24"/>
        <v>#VALUE!</v>
      </c>
      <c r="L86" s="46" t="e">
        <f t="shared" si="24"/>
        <v>#VALUE!</v>
      </c>
      <c r="M86" s="46" t="e">
        <f t="shared" si="24"/>
        <v>#VALUE!</v>
      </c>
      <c r="N86" s="46" t="e">
        <f t="shared" si="24"/>
        <v>#VALUE!</v>
      </c>
      <c r="O86" s="46" t="e">
        <f t="shared" si="24"/>
        <v>#VALUE!</v>
      </c>
      <c r="P86" s="46" t="e">
        <f t="shared" si="24"/>
        <v>#VALUE!</v>
      </c>
      <c r="Q86" s="46" t="e">
        <f t="shared" si="24"/>
        <v>#VALUE!</v>
      </c>
      <c r="R86" s="46" t="e">
        <f t="shared" si="24"/>
        <v>#VALUE!</v>
      </c>
      <c r="S86" s="46" t="e">
        <f t="shared" si="24"/>
        <v>#VALUE!</v>
      </c>
      <c r="T86" s="46" t="e">
        <f t="shared" si="24"/>
        <v>#VALUE!</v>
      </c>
      <c r="U86" s="46" t="e">
        <f t="shared" si="24"/>
        <v>#VALUE!</v>
      </c>
      <c r="V86" s="46" t="e">
        <f t="shared" si="24"/>
        <v>#VALUE!</v>
      </c>
      <c r="W86" s="46" t="e">
        <f t="shared" si="24"/>
        <v>#VALUE!</v>
      </c>
      <c r="X86" s="46" t="e">
        <f t="shared" si="24"/>
        <v>#VALUE!</v>
      </c>
      <c r="Y86" s="46" t="e">
        <f t="shared" si="24"/>
        <v>#VALUE!</v>
      </c>
      <c r="Z86" s="46" t="e">
        <f t="shared" si="24"/>
        <v>#VALUE!</v>
      </c>
      <c r="AA86" s="46" t="e">
        <f t="shared" si="24"/>
        <v>#VALUE!</v>
      </c>
      <c r="AB86" s="46" t="e">
        <f t="shared" si="24"/>
        <v>#VALUE!</v>
      </c>
      <c r="AC86" s="46" t="e">
        <f t="shared" si="24"/>
        <v>#VALUE!</v>
      </c>
      <c r="AD86" s="46" t="e">
        <f t="shared" si="24"/>
        <v>#VALUE!</v>
      </c>
      <c r="AE86" s="46" t="e">
        <f t="shared" si="24"/>
        <v>#VALUE!</v>
      </c>
      <c r="AF86" s="46" t="e">
        <f t="shared" si="24"/>
        <v>#VALUE!</v>
      </c>
      <c r="AG86" s="46" t="e">
        <f t="shared" si="24"/>
        <v>#VALUE!</v>
      </c>
      <c r="AH86" s="47" t="s">
        <v>18</v>
      </c>
      <c r="AI86" s="48">
        <f>_xlfn.AGGREGATE(9,6,C86:AG86)</f>
        <v>0</v>
      </c>
      <c r="AJ86" s="30"/>
    </row>
    <row r="87" spans="2:36" hidden="1" x14ac:dyDescent="0.15">
      <c r="B87" s="15"/>
      <c r="C87" s="49" t="e">
        <f t="shared" ref="C87:AG87" si="25">IF(AND(DAY(C78)&gt;=22,DAY(C78)&lt;=28,C79="土",OR(C84="休",C84="雨")),1,0)</f>
        <v>#VALUE!</v>
      </c>
      <c r="D87" s="49" t="e">
        <f t="shared" si="25"/>
        <v>#VALUE!</v>
      </c>
      <c r="E87" s="49" t="e">
        <f t="shared" si="25"/>
        <v>#VALUE!</v>
      </c>
      <c r="F87" s="49" t="e">
        <f t="shared" si="25"/>
        <v>#VALUE!</v>
      </c>
      <c r="G87" s="49" t="e">
        <f t="shared" si="25"/>
        <v>#VALUE!</v>
      </c>
      <c r="H87" s="49" t="e">
        <f t="shared" si="25"/>
        <v>#VALUE!</v>
      </c>
      <c r="I87" s="49" t="e">
        <f t="shared" si="25"/>
        <v>#VALUE!</v>
      </c>
      <c r="J87" s="49" t="e">
        <f t="shared" si="25"/>
        <v>#VALUE!</v>
      </c>
      <c r="K87" s="49" t="e">
        <f t="shared" si="25"/>
        <v>#VALUE!</v>
      </c>
      <c r="L87" s="49" t="e">
        <f t="shared" si="25"/>
        <v>#VALUE!</v>
      </c>
      <c r="M87" s="49" t="e">
        <f t="shared" si="25"/>
        <v>#VALUE!</v>
      </c>
      <c r="N87" s="49" t="e">
        <f t="shared" si="25"/>
        <v>#VALUE!</v>
      </c>
      <c r="O87" s="49" t="e">
        <f t="shared" si="25"/>
        <v>#VALUE!</v>
      </c>
      <c r="P87" s="49" t="e">
        <f t="shared" si="25"/>
        <v>#VALUE!</v>
      </c>
      <c r="Q87" s="49" t="e">
        <f t="shared" si="25"/>
        <v>#VALUE!</v>
      </c>
      <c r="R87" s="49" t="e">
        <f t="shared" si="25"/>
        <v>#VALUE!</v>
      </c>
      <c r="S87" s="49" t="e">
        <f t="shared" si="25"/>
        <v>#VALUE!</v>
      </c>
      <c r="T87" s="49" t="e">
        <f t="shared" si="25"/>
        <v>#VALUE!</v>
      </c>
      <c r="U87" s="49" t="e">
        <f t="shared" si="25"/>
        <v>#VALUE!</v>
      </c>
      <c r="V87" s="49" t="e">
        <f t="shared" si="25"/>
        <v>#VALUE!</v>
      </c>
      <c r="W87" s="49" t="e">
        <f t="shared" si="25"/>
        <v>#VALUE!</v>
      </c>
      <c r="X87" s="49" t="e">
        <f t="shared" si="25"/>
        <v>#VALUE!</v>
      </c>
      <c r="Y87" s="49" t="e">
        <f t="shared" si="25"/>
        <v>#VALUE!</v>
      </c>
      <c r="Z87" s="49" t="e">
        <f t="shared" si="25"/>
        <v>#VALUE!</v>
      </c>
      <c r="AA87" s="49" t="e">
        <f t="shared" si="25"/>
        <v>#VALUE!</v>
      </c>
      <c r="AB87" s="49" t="e">
        <f t="shared" si="25"/>
        <v>#VALUE!</v>
      </c>
      <c r="AC87" s="49" t="e">
        <f t="shared" si="25"/>
        <v>#VALUE!</v>
      </c>
      <c r="AD87" s="49" t="e">
        <f t="shared" si="25"/>
        <v>#VALUE!</v>
      </c>
      <c r="AE87" s="49" t="e">
        <f t="shared" si="25"/>
        <v>#VALUE!</v>
      </c>
      <c r="AF87" s="49" t="e">
        <f t="shared" si="25"/>
        <v>#VALUE!</v>
      </c>
      <c r="AG87" s="49" t="e">
        <f t="shared" si="25"/>
        <v>#VALUE!</v>
      </c>
      <c r="AH87" s="50" t="s">
        <v>19</v>
      </c>
      <c r="AI87" s="48">
        <f>_xlfn.AGGREGATE(9,6,C87:AG87)</f>
        <v>0</v>
      </c>
      <c r="AJ87" s="30"/>
    </row>
    <row r="88" spans="2:36" s="26" customFormat="1" x14ac:dyDescent="0.15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I88" s="41"/>
    </row>
    <row r="89" spans="2:36" hidden="1" x14ac:dyDescent="0.15">
      <c r="C89" s="2" t="e">
        <f>YEAR(C92)</f>
        <v>#VALUE!</v>
      </c>
      <c r="D89" s="2" t="e">
        <f>MONTH(C92)</f>
        <v>#VALUE!</v>
      </c>
    </row>
    <row r="90" spans="2:36" x14ac:dyDescent="0.15">
      <c r="B90" s="6" t="s">
        <v>13</v>
      </c>
      <c r="C90" s="79" t="e">
        <f>C92</f>
        <v>#VALUE!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1"/>
    </row>
    <row r="91" spans="2:36" hidden="1" x14ac:dyDescent="0.15">
      <c r="B91" s="36"/>
      <c r="C91" s="22" t="e">
        <f>DATE($C89,$D89,1)</f>
        <v>#VALUE!</v>
      </c>
      <c r="D91" s="22" t="e">
        <f t="shared" ref="D91:AG91" si="26">C91+1</f>
        <v>#VALUE!</v>
      </c>
      <c r="E91" s="22" t="e">
        <f t="shared" si="26"/>
        <v>#VALUE!</v>
      </c>
      <c r="F91" s="22" t="e">
        <f t="shared" si="26"/>
        <v>#VALUE!</v>
      </c>
      <c r="G91" s="22" t="e">
        <f t="shared" si="26"/>
        <v>#VALUE!</v>
      </c>
      <c r="H91" s="22" t="e">
        <f t="shared" si="26"/>
        <v>#VALUE!</v>
      </c>
      <c r="I91" s="22" t="e">
        <f t="shared" si="26"/>
        <v>#VALUE!</v>
      </c>
      <c r="J91" s="22" t="e">
        <f t="shared" si="26"/>
        <v>#VALUE!</v>
      </c>
      <c r="K91" s="22" t="e">
        <f t="shared" si="26"/>
        <v>#VALUE!</v>
      </c>
      <c r="L91" s="22" t="e">
        <f t="shared" si="26"/>
        <v>#VALUE!</v>
      </c>
      <c r="M91" s="22" t="e">
        <f t="shared" si="26"/>
        <v>#VALUE!</v>
      </c>
      <c r="N91" s="22" t="e">
        <f t="shared" si="26"/>
        <v>#VALUE!</v>
      </c>
      <c r="O91" s="22" t="e">
        <f t="shared" si="26"/>
        <v>#VALUE!</v>
      </c>
      <c r="P91" s="22" t="e">
        <f t="shared" si="26"/>
        <v>#VALUE!</v>
      </c>
      <c r="Q91" s="22" t="e">
        <f t="shared" si="26"/>
        <v>#VALUE!</v>
      </c>
      <c r="R91" s="22" t="e">
        <f t="shared" si="26"/>
        <v>#VALUE!</v>
      </c>
      <c r="S91" s="22" t="e">
        <f t="shared" si="26"/>
        <v>#VALUE!</v>
      </c>
      <c r="T91" s="22" t="e">
        <f t="shared" si="26"/>
        <v>#VALUE!</v>
      </c>
      <c r="U91" s="22" t="e">
        <f t="shared" si="26"/>
        <v>#VALUE!</v>
      </c>
      <c r="V91" s="22" t="e">
        <f t="shared" si="26"/>
        <v>#VALUE!</v>
      </c>
      <c r="W91" s="22" t="e">
        <f t="shared" si="26"/>
        <v>#VALUE!</v>
      </c>
      <c r="X91" s="22" t="e">
        <f t="shared" si="26"/>
        <v>#VALUE!</v>
      </c>
      <c r="Y91" s="22" t="e">
        <f t="shared" si="26"/>
        <v>#VALUE!</v>
      </c>
      <c r="Z91" s="22" t="e">
        <f t="shared" si="26"/>
        <v>#VALUE!</v>
      </c>
      <c r="AA91" s="22" t="e">
        <f t="shared" si="26"/>
        <v>#VALUE!</v>
      </c>
      <c r="AB91" s="22" t="e">
        <f t="shared" si="26"/>
        <v>#VALUE!</v>
      </c>
      <c r="AC91" s="22" t="e">
        <f t="shared" si="26"/>
        <v>#VALUE!</v>
      </c>
      <c r="AD91" s="22" t="e">
        <f t="shared" si="26"/>
        <v>#VALUE!</v>
      </c>
      <c r="AE91" s="22" t="e">
        <f t="shared" si="26"/>
        <v>#VALUE!</v>
      </c>
      <c r="AF91" s="22" t="e">
        <f t="shared" si="26"/>
        <v>#VALUE!</v>
      </c>
      <c r="AG91" s="22" t="e">
        <f t="shared" si="26"/>
        <v>#VALUE!</v>
      </c>
      <c r="AH91" s="37"/>
      <c r="AI91" s="38"/>
    </row>
    <row r="92" spans="2:36" x14ac:dyDescent="0.15">
      <c r="B92" s="20" t="s">
        <v>14</v>
      </c>
      <c r="C92" s="39" t="e">
        <f>IF(EDATE(C77,1)&gt;$G$14,"",EDATE(C77,1))</f>
        <v>#VALUE!</v>
      </c>
      <c r="D92" s="22" t="e">
        <f t="shared" ref="D92:AG92" si="27">IF(D91&gt;$G$14,"",IF(C92=EOMONTH(DATE($C89,$D89,1),0),"",IF(C92="","",C92+1)))</f>
        <v>#VALUE!</v>
      </c>
      <c r="E92" s="22" t="e">
        <f t="shared" si="27"/>
        <v>#VALUE!</v>
      </c>
      <c r="F92" s="22" t="e">
        <f t="shared" si="27"/>
        <v>#VALUE!</v>
      </c>
      <c r="G92" s="22" t="e">
        <f t="shared" si="27"/>
        <v>#VALUE!</v>
      </c>
      <c r="H92" s="22" t="e">
        <f t="shared" si="27"/>
        <v>#VALUE!</v>
      </c>
      <c r="I92" s="22" t="e">
        <f t="shared" si="27"/>
        <v>#VALUE!</v>
      </c>
      <c r="J92" s="22" t="e">
        <f t="shared" si="27"/>
        <v>#VALUE!</v>
      </c>
      <c r="K92" s="22" t="e">
        <f t="shared" si="27"/>
        <v>#VALUE!</v>
      </c>
      <c r="L92" s="22" t="e">
        <f t="shared" si="27"/>
        <v>#VALUE!</v>
      </c>
      <c r="M92" s="22" t="e">
        <f t="shared" si="27"/>
        <v>#VALUE!</v>
      </c>
      <c r="N92" s="22" t="e">
        <f t="shared" si="27"/>
        <v>#VALUE!</v>
      </c>
      <c r="O92" s="22" t="e">
        <f t="shared" si="27"/>
        <v>#VALUE!</v>
      </c>
      <c r="P92" s="22" t="e">
        <f t="shared" si="27"/>
        <v>#VALUE!</v>
      </c>
      <c r="Q92" s="22" t="e">
        <f t="shared" si="27"/>
        <v>#VALUE!</v>
      </c>
      <c r="R92" s="22" t="e">
        <f t="shared" si="27"/>
        <v>#VALUE!</v>
      </c>
      <c r="S92" s="22" t="e">
        <f t="shared" si="27"/>
        <v>#VALUE!</v>
      </c>
      <c r="T92" s="22" t="e">
        <f t="shared" si="27"/>
        <v>#VALUE!</v>
      </c>
      <c r="U92" s="22" t="e">
        <f t="shared" si="27"/>
        <v>#VALUE!</v>
      </c>
      <c r="V92" s="22" t="e">
        <f t="shared" si="27"/>
        <v>#VALUE!</v>
      </c>
      <c r="W92" s="22" t="e">
        <f t="shared" si="27"/>
        <v>#VALUE!</v>
      </c>
      <c r="X92" s="22" t="e">
        <f t="shared" si="27"/>
        <v>#VALUE!</v>
      </c>
      <c r="Y92" s="22" t="e">
        <f t="shared" si="27"/>
        <v>#VALUE!</v>
      </c>
      <c r="Z92" s="22" t="e">
        <f t="shared" si="27"/>
        <v>#VALUE!</v>
      </c>
      <c r="AA92" s="22" t="e">
        <f t="shared" si="27"/>
        <v>#VALUE!</v>
      </c>
      <c r="AB92" s="22" t="e">
        <f t="shared" si="27"/>
        <v>#VALUE!</v>
      </c>
      <c r="AC92" s="22" t="e">
        <f t="shared" si="27"/>
        <v>#VALUE!</v>
      </c>
      <c r="AD92" s="22" t="e">
        <f t="shared" si="27"/>
        <v>#VALUE!</v>
      </c>
      <c r="AE92" s="22" t="e">
        <f t="shared" si="27"/>
        <v>#VALUE!</v>
      </c>
      <c r="AF92" s="22" t="e">
        <f t="shared" si="27"/>
        <v>#VALUE!</v>
      </c>
      <c r="AG92" s="22" t="e">
        <f t="shared" si="27"/>
        <v>#VALUE!</v>
      </c>
      <c r="AH92" s="23" t="s">
        <v>15</v>
      </c>
      <c r="AI92" s="24">
        <f>+COUNTIFS(C93:AG93,"土",C94:AG94,"")+COUNTIFS(C93:AG93,"日",C94:AG94,"")</f>
        <v>0</v>
      </c>
    </row>
    <row r="93" spans="2:36" s="26" customFormat="1" x14ac:dyDescent="0.15">
      <c r="B93" s="40" t="s">
        <v>5</v>
      </c>
      <c r="C93" s="51" t="str">
        <f>IFERROR(TEXT(WEEKDAY(+C92),"aaa"),"")</f>
        <v/>
      </c>
      <c r="D93" s="51" t="str">
        <f t="shared" ref="D93:AG93" si="28">IFERROR(TEXT(WEEKDAY(+D92),"aaa"),"")</f>
        <v/>
      </c>
      <c r="E93" s="51" t="str">
        <f t="shared" si="28"/>
        <v/>
      </c>
      <c r="F93" s="51" t="str">
        <f t="shared" si="28"/>
        <v/>
      </c>
      <c r="G93" s="51" t="str">
        <f t="shared" si="28"/>
        <v/>
      </c>
      <c r="H93" s="51" t="str">
        <f t="shared" si="28"/>
        <v/>
      </c>
      <c r="I93" s="51" t="str">
        <f t="shared" si="28"/>
        <v/>
      </c>
      <c r="J93" s="51" t="str">
        <f t="shared" si="28"/>
        <v/>
      </c>
      <c r="K93" s="51" t="str">
        <f t="shared" si="28"/>
        <v/>
      </c>
      <c r="L93" s="51" t="str">
        <f t="shared" si="28"/>
        <v/>
      </c>
      <c r="M93" s="51" t="str">
        <f t="shared" si="28"/>
        <v/>
      </c>
      <c r="N93" s="51" t="str">
        <f t="shared" si="28"/>
        <v/>
      </c>
      <c r="O93" s="51" t="str">
        <f t="shared" si="28"/>
        <v/>
      </c>
      <c r="P93" s="51" t="str">
        <f t="shared" si="28"/>
        <v/>
      </c>
      <c r="Q93" s="51" t="str">
        <f t="shared" si="28"/>
        <v/>
      </c>
      <c r="R93" s="51" t="str">
        <f t="shared" si="28"/>
        <v/>
      </c>
      <c r="S93" s="51" t="str">
        <f t="shared" si="28"/>
        <v/>
      </c>
      <c r="T93" s="51" t="str">
        <f t="shared" si="28"/>
        <v/>
      </c>
      <c r="U93" s="51" t="str">
        <f t="shared" si="28"/>
        <v/>
      </c>
      <c r="V93" s="51" t="str">
        <f t="shared" si="28"/>
        <v/>
      </c>
      <c r="W93" s="51" t="str">
        <f t="shared" si="28"/>
        <v/>
      </c>
      <c r="X93" s="51" t="str">
        <f t="shared" si="28"/>
        <v/>
      </c>
      <c r="Y93" s="51" t="str">
        <f t="shared" si="28"/>
        <v/>
      </c>
      <c r="Z93" s="51" t="str">
        <f t="shared" si="28"/>
        <v/>
      </c>
      <c r="AA93" s="51" t="str">
        <f t="shared" si="28"/>
        <v/>
      </c>
      <c r="AB93" s="51" t="str">
        <f t="shared" si="28"/>
        <v/>
      </c>
      <c r="AC93" s="51" t="str">
        <f t="shared" si="28"/>
        <v/>
      </c>
      <c r="AD93" s="51" t="str">
        <f t="shared" si="28"/>
        <v/>
      </c>
      <c r="AE93" s="51" t="str">
        <f t="shared" si="28"/>
        <v/>
      </c>
      <c r="AF93" s="51" t="str">
        <f t="shared" si="28"/>
        <v/>
      </c>
      <c r="AG93" s="51" t="str">
        <f t="shared" si="28"/>
        <v/>
      </c>
      <c r="AH93" s="23" t="s">
        <v>17</v>
      </c>
      <c r="AI93" s="24">
        <f>+COUNTIF(C94:AG94,"夏休")+COUNTIF(C94:AG94,"冬休")+COUNTIF(C94:AG94,"中止")+COUNTIF(C94:AG94,"工場")+COUNTIF(C94:AG94,"他")</f>
        <v>0</v>
      </c>
    </row>
    <row r="94" spans="2:36" s="26" customFormat="1" ht="13.5" customHeight="1" x14ac:dyDescent="0.15">
      <c r="B94" s="82" t="s">
        <v>16</v>
      </c>
      <c r="C94" s="8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6"/>
      <c r="AH94" s="27" t="s">
        <v>2</v>
      </c>
      <c r="AI94" s="28">
        <f>COUNT(C92:AG92)-AI93</f>
        <v>0</v>
      </c>
    </row>
    <row r="95" spans="2:36" s="26" customFormat="1" ht="13.5" customHeight="1" x14ac:dyDescent="0.15">
      <c r="B95" s="83"/>
      <c r="C95" s="8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6"/>
      <c r="AH95" s="27" t="s">
        <v>6</v>
      </c>
      <c r="AI95" s="29">
        <f>+COUNTIF(C96:AG97,"休")</f>
        <v>0</v>
      </c>
      <c r="AJ95" s="30" t="e">
        <f>IF(AI96&gt;0.285,"",IF(AI95&lt;AI92,"←計画日数が足りません",""))</f>
        <v>#DIV/0!</v>
      </c>
    </row>
    <row r="96" spans="2:36" s="26" customFormat="1" ht="13.5" customHeight="1" x14ac:dyDescent="0.15">
      <c r="B96" s="77" t="s">
        <v>0</v>
      </c>
      <c r="C96" s="78"/>
      <c r="D96" s="69"/>
      <c r="E96" s="69"/>
      <c r="F96" s="69"/>
      <c r="G96" s="69"/>
      <c r="H96" s="69"/>
      <c r="I96" s="67"/>
      <c r="J96" s="69"/>
      <c r="K96" s="69"/>
      <c r="L96" s="69"/>
      <c r="M96" s="69"/>
      <c r="N96" s="69"/>
      <c r="O96" s="69"/>
      <c r="P96" s="67"/>
      <c r="Q96" s="69"/>
      <c r="R96" s="69"/>
      <c r="S96" s="69"/>
      <c r="T96" s="69"/>
      <c r="U96" s="69"/>
      <c r="V96" s="69"/>
      <c r="W96" s="67"/>
      <c r="X96" s="69"/>
      <c r="Y96" s="69"/>
      <c r="Z96" s="69"/>
      <c r="AA96" s="69"/>
      <c r="AB96" s="69"/>
      <c r="AC96" s="69"/>
      <c r="AD96" s="67"/>
      <c r="AE96" s="69"/>
      <c r="AF96" s="69"/>
      <c r="AG96" s="70"/>
      <c r="AH96" s="27" t="s">
        <v>8</v>
      </c>
      <c r="AI96" s="31" t="e">
        <f>+AI95/AI94</f>
        <v>#DIV/0!</v>
      </c>
    </row>
    <row r="97" spans="2:36" s="26" customFormat="1" x14ac:dyDescent="0.15">
      <c r="B97" s="77"/>
      <c r="C97" s="78"/>
      <c r="D97" s="69"/>
      <c r="E97" s="69"/>
      <c r="F97" s="69"/>
      <c r="G97" s="69"/>
      <c r="H97" s="69"/>
      <c r="I97" s="67"/>
      <c r="J97" s="69"/>
      <c r="K97" s="69"/>
      <c r="L97" s="69"/>
      <c r="M97" s="69"/>
      <c r="N97" s="69"/>
      <c r="O97" s="69"/>
      <c r="P97" s="67"/>
      <c r="Q97" s="69"/>
      <c r="R97" s="69"/>
      <c r="S97" s="69"/>
      <c r="T97" s="69"/>
      <c r="U97" s="69"/>
      <c r="V97" s="69"/>
      <c r="W97" s="67"/>
      <c r="X97" s="69"/>
      <c r="Y97" s="69"/>
      <c r="Z97" s="69"/>
      <c r="AA97" s="69"/>
      <c r="AB97" s="69"/>
      <c r="AC97" s="69"/>
      <c r="AD97" s="67"/>
      <c r="AE97" s="69"/>
      <c r="AF97" s="69"/>
      <c r="AG97" s="70"/>
      <c r="AH97" s="27" t="s">
        <v>9</v>
      </c>
      <c r="AI97" s="29">
        <f>+COUNTA(C98:AG99)</f>
        <v>0</v>
      </c>
    </row>
    <row r="98" spans="2:36" s="26" customFormat="1" x14ac:dyDescent="0.15">
      <c r="B98" s="71" t="s">
        <v>7</v>
      </c>
      <c r="C98" s="73"/>
      <c r="D98" s="67"/>
      <c r="E98" s="67"/>
      <c r="F98" s="67"/>
      <c r="G98" s="67"/>
      <c r="H98" s="67"/>
      <c r="I98" s="85"/>
      <c r="J98" s="67"/>
      <c r="K98" s="67"/>
      <c r="L98" s="67"/>
      <c r="M98" s="67"/>
      <c r="N98" s="67"/>
      <c r="O98" s="67"/>
      <c r="P98" s="85"/>
      <c r="Q98" s="67"/>
      <c r="R98" s="67"/>
      <c r="S98" s="67"/>
      <c r="T98" s="67"/>
      <c r="U98" s="67"/>
      <c r="V98" s="67"/>
      <c r="W98" s="85"/>
      <c r="X98" s="67"/>
      <c r="Y98" s="67"/>
      <c r="Z98" s="67"/>
      <c r="AA98" s="67"/>
      <c r="AB98" s="67"/>
      <c r="AC98" s="67"/>
      <c r="AD98" s="85"/>
      <c r="AE98" s="67"/>
      <c r="AF98" s="67"/>
      <c r="AG98" s="65"/>
      <c r="AH98" s="32" t="s">
        <v>4</v>
      </c>
      <c r="AI98" s="33" t="e">
        <f>+AI97/AI94</f>
        <v>#DIV/0!</v>
      </c>
    </row>
    <row r="99" spans="2:36" s="26" customFormat="1" x14ac:dyDescent="0.15">
      <c r="B99" s="72"/>
      <c r="C99" s="74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6"/>
      <c r="AH99" s="34"/>
      <c r="AI99" s="35"/>
      <c r="AJ99" s="30"/>
    </row>
    <row r="100" spans="2:36" hidden="1" x14ac:dyDescent="0.15">
      <c r="B100" s="15"/>
      <c r="C100" s="46" t="e">
        <f t="shared" ref="C100:AG100" si="29">IF(AND(DAY(C92)&gt;=22,DAY(C92)&lt;=28,C93="土"),1,0)</f>
        <v>#VALUE!</v>
      </c>
      <c r="D100" s="46" t="e">
        <f t="shared" si="29"/>
        <v>#VALUE!</v>
      </c>
      <c r="E100" s="46" t="e">
        <f t="shared" si="29"/>
        <v>#VALUE!</v>
      </c>
      <c r="F100" s="46" t="e">
        <f t="shared" si="29"/>
        <v>#VALUE!</v>
      </c>
      <c r="G100" s="46" t="e">
        <f t="shared" si="29"/>
        <v>#VALUE!</v>
      </c>
      <c r="H100" s="46" t="e">
        <f t="shared" si="29"/>
        <v>#VALUE!</v>
      </c>
      <c r="I100" s="46" t="e">
        <f t="shared" si="29"/>
        <v>#VALUE!</v>
      </c>
      <c r="J100" s="46" t="e">
        <f t="shared" si="29"/>
        <v>#VALUE!</v>
      </c>
      <c r="K100" s="46" t="e">
        <f t="shared" si="29"/>
        <v>#VALUE!</v>
      </c>
      <c r="L100" s="46" t="e">
        <f t="shared" si="29"/>
        <v>#VALUE!</v>
      </c>
      <c r="M100" s="46" t="e">
        <f t="shared" si="29"/>
        <v>#VALUE!</v>
      </c>
      <c r="N100" s="46" t="e">
        <f t="shared" si="29"/>
        <v>#VALUE!</v>
      </c>
      <c r="O100" s="46" t="e">
        <f t="shared" si="29"/>
        <v>#VALUE!</v>
      </c>
      <c r="P100" s="46" t="e">
        <f t="shared" si="29"/>
        <v>#VALUE!</v>
      </c>
      <c r="Q100" s="46" t="e">
        <f t="shared" si="29"/>
        <v>#VALUE!</v>
      </c>
      <c r="R100" s="46" t="e">
        <f t="shared" si="29"/>
        <v>#VALUE!</v>
      </c>
      <c r="S100" s="46" t="e">
        <f t="shared" si="29"/>
        <v>#VALUE!</v>
      </c>
      <c r="T100" s="46" t="e">
        <f t="shared" si="29"/>
        <v>#VALUE!</v>
      </c>
      <c r="U100" s="46" t="e">
        <f t="shared" si="29"/>
        <v>#VALUE!</v>
      </c>
      <c r="V100" s="46" t="e">
        <f t="shared" si="29"/>
        <v>#VALUE!</v>
      </c>
      <c r="W100" s="46" t="e">
        <f t="shared" si="29"/>
        <v>#VALUE!</v>
      </c>
      <c r="X100" s="46" t="e">
        <f t="shared" si="29"/>
        <v>#VALUE!</v>
      </c>
      <c r="Y100" s="46" t="e">
        <f t="shared" si="29"/>
        <v>#VALUE!</v>
      </c>
      <c r="Z100" s="46" t="e">
        <f t="shared" si="29"/>
        <v>#VALUE!</v>
      </c>
      <c r="AA100" s="46" t="e">
        <f t="shared" si="29"/>
        <v>#VALUE!</v>
      </c>
      <c r="AB100" s="46" t="e">
        <f t="shared" si="29"/>
        <v>#VALUE!</v>
      </c>
      <c r="AC100" s="46" t="e">
        <f t="shared" si="29"/>
        <v>#VALUE!</v>
      </c>
      <c r="AD100" s="46" t="e">
        <f t="shared" si="29"/>
        <v>#VALUE!</v>
      </c>
      <c r="AE100" s="46" t="e">
        <f t="shared" si="29"/>
        <v>#VALUE!</v>
      </c>
      <c r="AF100" s="46" t="e">
        <f t="shared" si="29"/>
        <v>#VALUE!</v>
      </c>
      <c r="AG100" s="46" t="e">
        <f t="shared" si="29"/>
        <v>#VALUE!</v>
      </c>
      <c r="AH100" s="47" t="s">
        <v>18</v>
      </c>
      <c r="AI100" s="48">
        <f>_xlfn.AGGREGATE(9,6,C100:AG100)</f>
        <v>0</v>
      </c>
      <c r="AJ100" s="30"/>
    </row>
    <row r="101" spans="2:36" hidden="1" x14ac:dyDescent="0.15">
      <c r="B101" s="15"/>
      <c r="C101" s="49" t="e">
        <f t="shared" ref="C101:AG101" si="30">IF(AND(DAY(C92)&gt;=22,DAY(C92)&lt;=28,C93="土",OR(C98="休",C98="雨")),1,0)</f>
        <v>#VALUE!</v>
      </c>
      <c r="D101" s="49" t="e">
        <f t="shared" si="30"/>
        <v>#VALUE!</v>
      </c>
      <c r="E101" s="49" t="e">
        <f t="shared" si="30"/>
        <v>#VALUE!</v>
      </c>
      <c r="F101" s="49" t="e">
        <f t="shared" si="30"/>
        <v>#VALUE!</v>
      </c>
      <c r="G101" s="49" t="e">
        <f t="shared" si="30"/>
        <v>#VALUE!</v>
      </c>
      <c r="H101" s="49" t="e">
        <f t="shared" si="30"/>
        <v>#VALUE!</v>
      </c>
      <c r="I101" s="49" t="e">
        <f t="shared" si="30"/>
        <v>#VALUE!</v>
      </c>
      <c r="J101" s="49" t="e">
        <f t="shared" si="30"/>
        <v>#VALUE!</v>
      </c>
      <c r="K101" s="49" t="e">
        <f t="shared" si="30"/>
        <v>#VALUE!</v>
      </c>
      <c r="L101" s="49" t="e">
        <f t="shared" si="30"/>
        <v>#VALUE!</v>
      </c>
      <c r="M101" s="49" t="e">
        <f t="shared" si="30"/>
        <v>#VALUE!</v>
      </c>
      <c r="N101" s="49" t="e">
        <f t="shared" si="30"/>
        <v>#VALUE!</v>
      </c>
      <c r="O101" s="49" t="e">
        <f t="shared" si="30"/>
        <v>#VALUE!</v>
      </c>
      <c r="P101" s="49" t="e">
        <f t="shared" si="30"/>
        <v>#VALUE!</v>
      </c>
      <c r="Q101" s="49" t="e">
        <f t="shared" si="30"/>
        <v>#VALUE!</v>
      </c>
      <c r="R101" s="49" t="e">
        <f t="shared" si="30"/>
        <v>#VALUE!</v>
      </c>
      <c r="S101" s="49" t="e">
        <f t="shared" si="30"/>
        <v>#VALUE!</v>
      </c>
      <c r="T101" s="49" t="e">
        <f t="shared" si="30"/>
        <v>#VALUE!</v>
      </c>
      <c r="U101" s="49" t="e">
        <f t="shared" si="30"/>
        <v>#VALUE!</v>
      </c>
      <c r="V101" s="49" t="e">
        <f t="shared" si="30"/>
        <v>#VALUE!</v>
      </c>
      <c r="W101" s="49" t="e">
        <f t="shared" si="30"/>
        <v>#VALUE!</v>
      </c>
      <c r="X101" s="49" t="e">
        <f t="shared" si="30"/>
        <v>#VALUE!</v>
      </c>
      <c r="Y101" s="49" t="e">
        <f t="shared" si="30"/>
        <v>#VALUE!</v>
      </c>
      <c r="Z101" s="49" t="e">
        <f t="shared" si="30"/>
        <v>#VALUE!</v>
      </c>
      <c r="AA101" s="49" t="e">
        <f t="shared" si="30"/>
        <v>#VALUE!</v>
      </c>
      <c r="AB101" s="49" t="e">
        <f t="shared" si="30"/>
        <v>#VALUE!</v>
      </c>
      <c r="AC101" s="49" t="e">
        <f t="shared" si="30"/>
        <v>#VALUE!</v>
      </c>
      <c r="AD101" s="49" t="e">
        <f t="shared" si="30"/>
        <v>#VALUE!</v>
      </c>
      <c r="AE101" s="49" t="e">
        <f t="shared" si="30"/>
        <v>#VALUE!</v>
      </c>
      <c r="AF101" s="49" t="e">
        <f t="shared" si="30"/>
        <v>#VALUE!</v>
      </c>
      <c r="AG101" s="49" t="e">
        <f t="shared" si="30"/>
        <v>#VALUE!</v>
      </c>
      <c r="AH101" s="50" t="s">
        <v>19</v>
      </c>
      <c r="AI101" s="48">
        <f>_xlfn.AGGREGATE(9,6,C101:AG101)</f>
        <v>0</v>
      </c>
      <c r="AJ101" s="30"/>
    </row>
    <row r="102" spans="2:36" s="26" customFormat="1" x14ac:dyDescent="0.15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I102" s="41"/>
    </row>
    <row r="103" spans="2:36" hidden="1" x14ac:dyDescent="0.15">
      <c r="C103" s="2" t="e">
        <f>YEAR(C106)</f>
        <v>#VALUE!</v>
      </c>
      <c r="D103" s="2" t="e">
        <f>MONTH(C106)</f>
        <v>#VALUE!</v>
      </c>
    </row>
    <row r="104" spans="2:36" x14ac:dyDescent="0.15">
      <c r="B104" s="6" t="s">
        <v>13</v>
      </c>
      <c r="C104" s="79" t="e">
        <f>C106</f>
        <v>#VALUE!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1"/>
    </row>
    <row r="105" spans="2:36" hidden="1" x14ac:dyDescent="0.15">
      <c r="B105" s="36"/>
      <c r="C105" s="22" t="e">
        <f>DATE($C103,$D103,1)</f>
        <v>#VALUE!</v>
      </c>
      <c r="D105" s="22" t="e">
        <f t="shared" ref="D105:AG105" si="31">C105+1</f>
        <v>#VALUE!</v>
      </c>
      <c r="E105" s="22" t="e">
        <f t="shared" si="31"/>
        <v>#VALUE!</v>
      </c>
      <c r="F105" s="22" t="e">
        <f t="shared" si="31"/>
        <v>#VALUE!</v>
      </c>
      <c r="G105" s="22" t="e">
        <f t="shared" si="31"/>
        <v>#VALUE!</v>
      </c>
      <c r="H105" s="22" t="e">
        <f t="shared" si="31"/>
        <v>#VALUE!</v>
      </c>
      <c r="I105" s="22" t="e">
        <f t="shared" si="31"/>
        <v>#VALUE!</v>
      </c>
      <c r="J105" s="22" t="e">
        <f t="shared" si="31"/>
        <v>#VALUE!</v>
      </c>
      <c r="K105" s="22" t="e">
        <f t="shared" si="31"/>
        <v>#VALUE!</v>
      </c>
      <c r="L105" s="22" t="e">
        <f t="shared" si="31"/>
        <v>#VALUE!</v>
      </c>
      <c r="M105" s="22" t="e">
        <f t="shared" si="31"/>
        <v>#VALUE!</v>
      </c>
      <c r="N105" s="22" t="e">
        <f t="shared" si="31"/>
        <v>#VALUE!</v>
      </c>
      <c r="O105" s="22" t="e">
        <f t="shared" si="31"/>
        <v>#VALUE!</v>
      </c>
      <c r="P105" s="22" t="e">
        <f t="shared" si="31"/>
        <v>#VALUE!</v>
      </c>
      <c r="Q105" s="22" t="e">
        <f t="shared" si="31"/>
        <v>#VALUE!</v>
      </c>
      <c r="R105" s="22" t="e">
        <f t="shared" si="31"/>
        <v>#VALUE!</v>
      </c>
      <c r="S105" s="22" t="e">
        <f t="shared" si="31"/>
        <v>#VALUE!</v>
      </c>
      <c r="T105" s="22" t="e">
        <f t="shared" si="31"/>
        <v>#VALUE!</v>
      </c>
      <c r="U105" s="22" t="e">
        <f t="shared" si="31"/>
        <v>#VALUE!</v>
      </c>
      <c r="V105" s="22" t="e">
        <f t="shared" si="31"/>
        <v>#VALUE!</v>
      </c>
      <c r="W105" s="22" t="e">
        <f t="shared" si="31"/>
        <v>#VALUE!</v>
      </c>
      <c r="X105" s="22" t="e">
        <f t="shared" si="31"/>
        <v>#VALUE!</v>
      </c>
      <c r="Y105" s="22" t="e">
        <f t="shared" si="31"/>
        <v>#VALUE!</v>
      </c>
      <c r="Z105" s="22" t="e">
        <f t="shared" si="31"/>
        <v>#VALUE!</v>
      </c>
      <c r="AA105" s="22" t="e">
        <f t="shared" si="31"/>
        <v>#VALUE!</v>
      </c>
      <c r="AB105" s="22" t="e">
        <f t="shared" si="31"/>
        <v>#VALUE!</v>
      </c>
      <c r="AC105" s="22" t="e">
        <f t="shared" si="31"/>
        <v>#VALUE!</v>
      </c>
      <c r="AD105" s="22" t="e">
        <f t="shared" si="31"/>
        <v>#VALUE!</v>
      </c>
      <c r="AE105" s="22" t="e">
        <f t="shared" si="31"/>
        <v>#VALUE!</v>
      </c>
      <c r="AF105" s="22" t="e">
        <f t="shared" si="31"/>
        <v>#VALUE!</v>
      </c>
      <c r="AG105" s="22" t="e">
        <f t="shared" si="31"/>
        <v>#VALUE!</v>
      </c>
      <c r="AH105" s="37"/>
      <c r="AI105" s="38"/>
    </row>
    <row r="106" spans="2:36" x14ac:dyDescent="0.15">
      <c r="B106" s="20" t="s">
        <v>14</v>
      </c>
      <c r="C106" s="39" t="e">
        <f>IF(EDATE(C91,1)&gt;$G$14,"",EDATE(C91,1))</f>
        <v>#VALUE!</v>
      </c>
      <c r="D106" s="22" t="e">
        <f t="shared" ref="D106:AG106" si="32">IF(D105&gt;$G$14,"",IF(C106=EOMONTH(DATE($C103,$D103,1),0),"",IF(C106="","",C106+1)))</f>
        <v>#VALUE!</v>
      </c>
      <c r="E106" s="22" t="e">
        <f t="shared" si="32"/>
        <v>#VALUE!</v>
      </c>
      <c r="F106" s="22" t="e">
        <f t="shared" si="32"/>
        <v>#VALUE!</v>
      </c>
      <c r="G106" s="22" t="e">
        <f t="shared" si="32"/>
        <v>#VALUE!</v>
      </c>
      <c r="H106" s="22" t="e">
        <f t="shared" si="32"/>
        <v>#VALUE!</v>
      </c>
      <c r="I106" s="22" t="e">
        <f t="shared" si="32"/>
        <v>#VALUE!</v>
      </c>
      <c r="J106" s="22" t="e">
        <f t="shared" si="32"/>
        <v>#VALUE!</v>
      </c>
      <c r="K106" s="22" t="e">
        <f t="shared" si="32"/>
        <v>#VALUE!</v>
      </c>
      <c r="L106" s="22" t="e">
        <f t="shared" si="32"/>
        <v>#VALUE!</v>
      </c>
      <c r="M106" s="22" t="e">
        <f t="shared" si="32"/>
        <v>#VALUE!</v>
      </c>
      <c r="N106" s="22" t="e">
        <f t="shared" si="32"/>
        <v>#VALUE!</v>
      </c>
      <c r="O106" s="22" t="e">
        <f t="shared" si="32"/>
        <v>#VALUE!</v>
      </c>
      <c r="P106" s="22" t="e">
        <f t="shared" si="32"/>
        <v>#VALUE!</v>
      </c>
      <c r="Q106" s="22" t="e">
        <f t="shared" si="32"/>
        <v>#VALUE!</v>
      </c>
      <c r="R106" s="22" t="e">
        <f t="shared" si="32"/>
        <v>#VALUE!</v>
      </c>
      <c r="S106" s="22" t="e">
        <f t="shared" si="32"/>
        <v>#VALUE!</v>
      </c>
      <c r="T106" s="22" t="e">
        <f t="shared" si="32"/>
        <v>#VALUE!</v>
      </c>
      <c r="U106" s="22" t="e">
        <f t="shared" si="32"/>
        <v>#VALUE!</v>
      </c>
      <c r="V106" s="22" t="e">
        <f t="shared" si="32"/>
        <v>#VALUE!</v>
      </c>
      <c r="W106" s="22" t="e">
        <f t="shared" si="32"/>
        <v>#VALUE!</v>
      </c>
      <c r="X106" s="22" t="e">
        <f t="shared" si="32"/>
        <v>#VALUE!</v>
      </c>
      <c r="Y106" s="22" t="e">
        <f t="shared" si="32"/>
        <v>#VALUE!</v>
      </c>
      <c r="Z106" s="22" t="e">
        <f t="shared" si="32"/>
        <v>#VALUE!</v>
      </c>
      <c r="AA106" s="22" t="e">
        <f t="shared" si="32"/>
        <v>#VALUE!</v>
      </c>
      <c r="AB106" s="22" t="e">
        <f t="shared" si="32"/>
        <v>#VALUE!</v>
      </c>
      <c r="AC106" s="22" t="e">
        <f t="shared" si="32"/>
        <v>#VALUE!</v>
      </c>
      <c r="AD106" s="22" t="e">
        <f t="shared" si="32"/>
        <v>#VALUE!</v>
      </c>
      <c r="AE106" s="22" t="e">
        <f t="shared" si="32"/>
        <v>#VALUE!</v>
      </c>
      <c r="AF106" s="22" t="e">
        <f t="shared" si="32"/>
        <v>#VALUE!</v>
      </c>
      <c r="AG106" s="22" t="e">
        <f t="shared" si="32"/>
        <v>#VALUE!</v>
      </c>
      <c r="AH106" s="23" t="s">
        <v>15</v>
      </c>
      <c r="AI106" s="24">
        <f>+COUNTIFS(C107:AG107,"土",C108:AG108,"")+COUNTIFS(C107:AG107,"日",C108:AG108,"")</f>
        <v>0</v>
      </c>
    </row>
    <row r="107" spans="2:36" s="26" customFormat="1" x14ac:dyDescent="0.15">
      <c r="B107" s="40" t="s">
        <v>5</v>
      </c>
      <c r="C107" s="51" t="str">
        <f>IFERROR(TEXT(WEEKDAY(+C106),"aaa"),"")</f>
        <v/>
      </c>
      <c r="D107" s="51" t="str">
        <f t="shared" ref="D107:AG107" si="33">IFERROR(TEXT(WEEKDAY(+D106),"aaa"),"")</f>
        <v/>
      </c>
      <c r="E107" s="51" t="str">
        <f t="shared" si="33"/>
        <v/>
      </c>
      <c r="F107" s="51" t="str">
        <f t="shared" si="33"/>
        <v/>
      </c>
      <c r="G107" s="51" t="str">
        <f t="shared" si="33"/>
        <v/>
      </c>
      <c r="H107" s="51" t="str">
        <f t="shared" si="33"/>
        <v/>
      </c>
      <c r="I107" s="51" t="str">
        <f t="shared" si="33"/>
        <v/>
      </c>
      <c r="J107" s="51" t="str">
        <f t="shared" si="33"/>
        <v/>
      </c>
      <c r="K107" s="51" t="str">
        <f t="shared" si="33"/>
        <v/>
      </c>
      <c r="L107" s="51" t="str">
        <f t="shared" si="33"/>
        <v/>
      </c>
      <c r="M107" s="51" t="str">
        <f t="shared" si="33"/>
        <v/>
      </c>
      <c r="N107" s="51" t="str">
        <f t="shared" si="33"/>
        <v/>
      </c>
      <c r="O107" s="51" t="str">
        <f t="shared" si="33"/>
        <v/>
      </c>
      <c r="P107" s="51" t="str">
        <f t="shared" si="33"/>
        <v/>
      </c>
      <c r="Q107" s="51" t="str">
        <f t="shared" si="33"/>
        <v/>
      </c>
      <c r="R107" s="51" t="str">
        <f t="shared" si="33"/>
        <v/>
      </c>
      <c r="S107" s="51" t="str">
        <f t="shared" si="33"/>
        <v/>
      </c>
      <c r="T107" s="51" t="str">
        <f t="shared" si="33"/>
        <v/>
      </c>
      <c r="U107" s="51" t="str">
        <f t="shared" si="33"/>
        <v/>
      </c>
      <c r="V107" s="51" t="str">
        <f t="shared" si="33"/>
        <v/>
      </c>
      <c r="W107" s="51" t="str">
        <f t="shared" si="33"/>
        <v/>
      </c>
      <c r="X107" s="51" t="str">
        <f t="shared" si="33"/>
        <v/>
      </c>
      <c r="Y107" s="51" t="str">
        <f t="shared" si="33"/>
        <v/>
      </c>
      <c r="Z107" s="51" t="str">
        <f t="shared" si="33"/>
        <v/>
      </c>
      <c r="AA107" s="51" t="str">
        <f t="shared" si="33"/>
        <v/>
      </c>
      <c r="AB107" s="51" t="str">
        <f t="shared" si="33"/>
        <v/>
      </c>
      <c r="AC107" s="51" t="str">
        <f t="shared" si="33"/>
        <v/>
      </c>
      <c r="AD107" s="51" t="str">
        <f t="shared" si="33"/>
        <v/>
      </c>
      <c r="AE107" s="51" t="str">
        <f t="shared" si="33"/>
        <v/>
      </c>
      <c r="AF107" s="51" t="str">
        <f t="shared" si="33"/>
        <v/>
      </c>
      <c r="AG107" s="51" t="str">
        <f t="shared" si="33"/>
        <v/>
      </c>
      <c r="AH107" s="23" t="s">
        <v>17</v>
      </c>
      <c r="AI107" s="24">
        <f>+COUNTIF(C108:AG108,"夏休")+COUNTIF(C108:AG108,"冬休")+COUNTIF(C108:AG108,"中止")+COUNTIF(C108:AG108,"工場")+COUNTIF(C108:AG108,"他")</f>
        <v>0</v>
      </c>
    </row>
    <row r="108" spans="2:36" s="26" customFormat="1" ht="13.5" customHeight="1" x14ac:dyDescent="0.15">
      <c r="B108" s="82" t="s">
        <v>16</v>
      </c>
      <c r="C108" s="8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6"/>
      <c r="AH108" s="27" t="s">
        <v>2</v>
      </c>
      <c r="AI108" s="28">
        <f>COUNT(C106:AG106)-AI107</f>
        <v>0</v>
      </c>
    </row>
    <row r="109" spans="2:36" s="26" customFormat="1" ht="13.5" customHeight="1" x14ac:dyDescent="0.15">
      <c r="B109" s="83"/>
      <c r="C109" s="84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6"/>
      <c r="AH109" s="27" t="s">
        <v>6</v>
      </c>
      <c r="AI109" s="29">
        <f>+COUNTIF(C110:AG111,"休")</f>
        <v>0</v>
      </c>
      <c r="AJ109" s="30" t="e">
        <f>IF(AI110&gt;0.285,"",IF(AI109&lt;AI106,"←計画日数が足りません",""))</f>
        <v>#DIV/0!</v>
      </c>
    </row>
    <row r="110" spans="2:36" s="26" customFormat="1" ht="13.5" customHeight="1" x14ac:dyDescent="0.15">
      <c r="B110" s="77" t="s">
        <v>0</v>
      </c>
      <c r="C110" s="78"/>
      <c r="D110" s="69"/>
      <c r="E110" s="69"/>
      <c r="F110" s="69"/>
      <c r="G110" s="67"/>
      <c r="H110" s="69"/>
      <c r="I110" s="69"/>
      <c r="J110" s="69"/>
      <c r="K110" s="69"/>
      <c r="L110" s="69"/>
      <c r="M110" s="69"/>
      <c r="N110" s="67"/>
      <c r="O110" s="69"/>
      <c r="P110" s="69"/>
      <c r="Q110" s="69"/>
      <c r="R110" s="69"/>
      <c r="S110" s="69"/>
      <c r="T110" s="69"/>
      <c r="U110" s="67"/>
      <c r="V110" s="69"/>
      <c r="W110" s="69"/>
      <c r="X110" s="69"/>
      <c r="Y110" s="69"/>
      <c r="Z110" s="69"/>
      <c r="AA110" s="69"/>
      <c r="AB110" s="67"/>
      <c r="AC110" s="69"/>
      <c r="AD110" s="69"/>
      <c r="AE110" s="69"/>
      <c r="AF110" s="69"/>
      <c r="AG110" s="70"/>
      <c r="AH110" s="27" t="s">
        <v>8</v>
      </c>
      <c r="AI110" s="31" t="e">
        <f>+AI109/AI108</f>
        <v>#DIV/0!</v>
      </c>
    </row>
    <row r="111" spans="2:36" s="26" customFormat="1" x14ac:dyDescent="0.15">
      <c r="B111" s="77"/>
      <c r="C111" s="78"/>
      <c r="D111" s="69"/>
      <c r="E111" s="69"/>
      <c r="F111" s="69"/>
      <c r="G111" s="67"/>
      <c r="H111" s="69"/>
      <c r="I111" s="69"/>
      <c r="J111" s="69"/>
      <c r="K111" s="69"/>
      <c r="L111" s="69"/>
      <c r="M111" s="69"/>
      <c r="N111" s="67"/>
      <c r="O111" s="69"/>
      <c r="P111" s="69"/>
      <c r="Q111" s="69"/>
      <c r="R111" s="69"/>
      <c r="S111" s="69"/>
      <c r="T111" s="69"/>
      <c r="U111" s="67"/>
      <c r="V111" s="69"/>
      <c r="W111" s="69"/>
      <c r="X111" s="69"/>
      <c r="Y111" s="69"/>
      <c r="Z111" s="69"/>
      <c r="AA111" s="69"/>
      <c r="AB111" s="67"/>
      <c r="AC111" s="69"/>
      <c r="AD111" s="69"/>
      <c r="AE111" s="69"/>
      <c r="AF111" s="69"/>
      <c r="AG111" s="70"/>
      <c r="AH111" s="27" t="s">
        <v>9</v>
      </c>
      <c r="AI111" s="29">
        <f>+COUNTA(C112:AG113)</f>
        <v>0</v>
      </c>
    </row>
    <row r="112" spans="2:36" s="26" customFormat="1" x14ac:dyDescent="0.15">
      <c r="B112" s="71" t="s">
        <v>7</v>
      </c>
      <c r="C112" s="73"/>
      <c r="D112" s="67"/>
      <c r="E112" s="67"/>
      <c r="F112" s="67"/>
      <c r="G112" s="85"/>
      <c r="H112" s="67"/>
      <c r="I112" s="67"/>
      <c r="J112" s="67"/>
      <c r="K112" s="67"/>
      <c r="L112" s="67"/>
      <c r="M112" s="67"/>
      <c r="N112" s="85"/>
      <c r="O112" s="67"/>
      <c r="P112" s="67"/>
      <c r="Q112" s="67"/>
      <c r="R112" s="67"/>
      <c r="S112" s="67"/>
      <c r="T112" s="67"/>
      <c r="U112" s="85"/>
      <c r="V112" s="67"/>
      <c r="W112" s="67"/>
      <c r="X112" s="67"/>
      <c r="Y112" s="67"/>
      <c r="Z112" s="67"/>
      <c r="AA112" s="67"/>
      <c r="AB112" s="85"/>
      <c r="AC112" s="67"/>
      <c r="AD112" s="67"/>
      <c r="AE112" s="67"/>
      <c r="AF112" s="67"/>
      <c r="AG112" s="65"/>
      <c r="AH112" s="32" t="s">
        <v>4</v>
      </c>
      <c r="AI112" s="33" t="e">
        <f>+AI111/AI108</f>
        <v>#DIV/0!</v>
      </c>
    </row>
    <row r="113" spans="2:36" s="26" customFormat="1" x14ac:dyDescent="0.15">
      <c r="B113" s="72"/>
      <c r="C113" s="74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6"/>
      <c r="AH113" s="34"/>
      <c r="AI113" s="35"/>
      <c r="AJ113" s="30"/>
    </row>
    <row r="114" spans="2:36" hidden="1" x14ac:dyDescent="0.15">
      <c r="B114" s="15"/>
      <c r="C114" s="46" t="e">
        <f t="shared" ref="C114:AG114" si="34">IF(AND(DAY(C106)&gt;=22,DAY(C106)&lt;=28,C107="土"),1,0)</f>
        <v>#VALUE!</v>
      </c>
      <c r="D114" s="46" t="e">
        <f t="shared" si="34"/>
        <v>#VALUE!</v>
      </c>
      <c r="E114" s="46" t="e">
        <f t="shared" si="34"/>
        <v>#VALUE!</v>
      </c>
      <c r="F114" s="46" t="e">
        <f t="shared" si="34"/>
        <v>#VALUE!</v>
      </c>
      <c r="G114" s="46" t="e">
        <f t="shared" si="34"/>
        <v>#VALUE!</v>
      </c>
      <c r="H114" s="46" t="e">
        <f t="shared" si="34"/>
        <v>#VALUE!</v>
      </c>
      <c r="I114" s="46" t="e">
        <f t="shared" si="34"/>
        <v>#VALUE!</v>
      </c>
      <c r="J114" s="46" t="e">
        <f t="shared" si="34"/>
        <v>#VALUE!</v>
      </c>
      <c r="K114" s="46" t="e">
        <f t="shared" si="34"/>
        <v>#VALUE!</v>
      </c>
      <c r="L114" s="46" t="e">
        <f t="shared" si="34"/>
        <v>#VALUE!</v>
      </c>
      <c r="M114" s="46" t="e">
        <f t="shared" si="34"/>
        <v>#VALUE!</v>
      </c>
      <c r="N114" s="46" t="e">
        <f t="shared" si="34"/>
        <v>#VALUE!</v>
      </c>
      <c r="O114" s="46" t="e">
        <f t="shared" si="34"/>
        <v>#VALUE!</v>
      </c>
      <c r="P114" s="46" t="e">
        <f t="shared" si="34"/>
        <v>#VALUE!</v>
      </c>
      <c r="Q114" s="46" t="e">
        <f t="shared" si="34"/>
        <v>#VALUE!</v>
      </c>
      <c r="R114" s="46" t="e">
        <f t="shared" si="34"/>
        <v>#VALUE!</v>
      </c>
      <c r="S114" s="46" t="e">
        <f t="shared" si="34"/>
        <v>#VALUE!</v>
      </c>
      <c r="T114" s="46" t="e">
        <f t="shared" si="34"/>
        <v>#VALUE!</v>
      </c>
      <c r="U114" s="46" t="e">
        <f t="shared" si="34"/>
        <v>#VALUE!</v>
      </c>
      <c r="V114" s="46" t="e">
        <f t="shared" si="34"/>
        <v>#VALUE!</v>
      </c>
      <c r="W114" s="46" t="e">
        <f t="shared" si="34"/>
        <v>#VALUE!</v>
      </c>
      <c r="X114" s="46" t="e">
        <f t="shared" si="34"/>
        <v>#VALUE!</v>
      </c>
      <c r="Y114" s="46" t="e">
        <f t="shared" si="34"/>
        <v>#VALUE!</v>
      </c>
      <c r="Z114" s="46" t="e">
        <f t="shared" si="34"/>
        <v>#VALUE!</v>
      </c>
      <c r="AA114" s="46" t="e">
        <f t="shared" si="34"/>
        <v>#VALUE!</v>
      </c>
      <c r="AB114" s="46" t="e">
        <f t="shared" si="34"/>
        <v>#VALUE!</v>
      </c>
      <c r="AC114" s="46" t="e">
        <f t="shared" si="34"/>
        <v>#VALUE!</v>
      </c>
      <c r="AD114" s="46" t="e">
        <f t="shared" si="34"/>
        <v>#VALUE!</v>
      </c>
      <c r="AE114" s="46" t="e">
        <f t="shared" si="34"/>
        <v>#VALUE!</v>
      </c>
      <c r="AF114" s="46" t="e">
        <f t="shared" si="34"/>
        <v>#VALUE!</v>
      </c>
      <c r="AG114" s="46" t="e">
        <f t="shared" si="34"/>
        <v>#VALUE!</v>
      </c>
      <c r="AH114" s="47" t="s">
        <v>18</v>
      </c>
      <c r="AI114" s="48">
        <f>_xlfn.AGGREGATE(9,6,C114:AG114)</f>
        <v>0</v>
      </c>
      <c r="AJ114" s="30"/>
    </row>
    <row r="115" spans="2:36" hidden="1" x14ac:dyDescent="0.15">
      <c r="B115" s="15"/>
      <c r="C115" s="49" t="e">
        <f t="shared" ref="C115:AG115" si="35">IF(AND(DAY(C106)&gt;=22,DAY(C106)&lt;=28,C107="土",OR(C112="休",C112="雨")),1,0)</f>
        <v>#VALUE!</v>
      </c>
      <c r="D115" s="49" t="e">
        <f t="shared" si="35"/>
        <v>#VALUE!</v>
      </c>
      <c r="E115" s="49" t="e">
        <f t="shared" si="35"/>
        <v>#VALUE!</v>
      </c>
      <c r="F115" s="49" t="e">
        <f t="shared" si="35"/>
        <v>#VALUE!</v>
      </c>
      <c r="G115" s="49" t="e">
        <f t="shared" si="35"/>
        <v>#VALUE!</v>
      </c>
      <c r="H115" s="49" t="e">
        <f t="shared" si="35"/>
        <v>#VALUE!</v>
      </c>
      <c r="I115" s="49" t="e">
        <f t="shared" si="35"/>
        <v>#VALUE!</v>
      </c>
      <c r="J115" s="49" t="e">
        <f t="shared" si="35"/>
        <v>#VALUE!</v>
      </c>
      <c r="K115" s="49" t="e">
        <f t="shared" si="35"/>
        <v>#VALUE!</v>
      </c>
      <c r="L115" s="49" t="e">
        <f t="shared" si="35"/>
        <v>#VALUE!</v>
      </c>
      <c r="M115" s="49" t="e">
        <f t="shared" si="35"/>
        <v>#VALUE!</v>
      </c>
      <c r="N115" s="49" t="e">
        <f t="shared" si="35"/>
        <v>#VALUE!</v>
      </c>
      <c r="O115" s="49" t="e">
        <f t="shared" si="35"/>
        <v>#VALUE!</v>
      </c>
      <c r="P115" s="49" t="e">
        <f t="shared" si="35"/>
        <v>#VALUE!</v>
      </c>
      <c r="Q115" s="49" t="e">
        <f t="shared" si="35"/>
        <v>#VALUE!</v>
      </c>
      <c r="R115" s="49" t="e">
        <f t="shared" si="35"/>
        <v>#VALUE!</v>
      </c>
      <c r="S115" s="49" t="e">
        <f t="shared" si="35"/>
        <v>#VALUE!</v>
      </c>
      <c r="T115" s="49" t="e">
        <f t="shared" si="35"/>
        <v>#VALUE!</v>
      </c>
      <c r="U115" s="49" t="e">
        <f t="shared" si="35"/>
        <v>#VALUE!</v>
      </c>
      <c r="V115" s="49" t="e">
        <f t="shared" si="35"/>
        <v>#VALUE!</v>
      </c>
      <c r="W115" s="49" t="e">
        <f t="shared" si="35"/>
        <v>#VALUE!</v>
      </c>
      <c r="X115" s="49" t="e">
        <f t="shared" si="35"/>
        <v>#VALUE!</v>
      </c>
      <c r="Y115" s="49" t="e">
        <f t="shared" si="35"/>
        <v>#VALUE!</v>
      </c>
      <c r="Z115" s="49" t="e">
        <f t="shared" si="35"/>
        <v>#VALUE!</v>
      </c>
      <c r="AA115" s="49" t="e">
        <f t="shared" si="35"/>
        <v>#VALUE!</v>
      </c>
      <c r="AB115" s="49" t="e">
        <f t="shared" si="35"/>
        <v>#VALUE!</v>
      </c>
      <c r="AC115" s="49" t="e">
        <f t="shared" si="35"/>
        <v>#VALUE!</v>
      </c>
      <c r="AD115" s="49" t="e">
        <f t="shared" si="35"/>
        <v>#VALUE!</v>
      </c>
      <c r="AE115" s="49" t="e">
        <f t="shared" si="35"/>
        <v>#VALUE!</v>
      </c>
      <c r="AF115" s="49" t="e">
        <f t="shared" si="35"/>
        <v>#VALUE!</v>
      </c>
      <c r="AG115" s="49" t="e">
        <f t="shared" si="35"/>
        <v>#VALUE!</v>
      </c>
      <c r="AH115" s="50" t="s">
        <v>19</v>
      </c>
      <c r="AI115" s="48">
        <f>_xlfn.AGGREGATE(9,6,C115:AG115)</f>
        <v>0</v>
      </c>
      <c r="AJ115" s="30"/>
    </row>
    <row r="116" spans="2:36" s="26" customFormat="1" x14ac:dyDescent="0.15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I116" s="41"/>
    </row>
    <row r="117" spans="2:36" hidden="1" x14ac:dyDescent="0.15">
      <c r="C117" s="2" t="e">
        <f>YEAR(C120)</f>
        <v>#VALUE!</v>
      </c>
      <c r="D117" s="2" t="e">
        <f>MONTH(C120)</f>
        <v>#VALUE!</v>
      </c>
    </row>
    <row r="118" spans="2:36" x14ac:dyDescent="0.15">
      <c r="B118" s="6" t="s">
        <v>13</v>
      </c>
      <c r="C118" s="79" t="e">
        <f>C120</f>
        <v>#VALUE!</v>
      </c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1"/>
    </row>
    <row r="119" spans="2:36" hidden="1" x14ac:dyDescent="0.15">
      <c r="B119" s="36"/>
      <c r="C119" s="22" t="e">
        <f>DATE($C117,$D117,1)</f>
        <v>#VALUE!</v>
      </c>
      <c r="D119" s="22" t="e">
        <f t="shared" ref="D119:AG119" si="36">C119+1</f>
        <v>#VALUE!</v>
      </c>
      <c r="E119" s="22" t="e">
        <f t="shared" si="36"/>
        <v>#VALUE!</v>
      </c>
      <c r="F119" s="22" t="e">
        <f t="shared" si="36"/>
        <v>#VALUE!</v>
      </c>
      <c r="G119" s="22" t="e">
        <f t="shared" si="36"/>
        <v>#VALUE!</v>
      </c>
      <c r="H119" s="22" t="e">
        <f t="shared" si="36"/>
        <v>#VALUE!</v>
      </c>
      <c r="I119" s="22" t="e">
        <f t="shared" si="36"/>
        <v>#VALUE!</v>
      </c>
      <c r="J119" s="22" t="e">
        <f t="shared" si="36"/>
        <v>#VALUE!</v>
      </c>
      <c r="K119" s="22" t="e">
        <f t="shared" si="36"/>
        <v>#VALUE!</v>
      </c>
      <c r="L119" s="22" t="e">
        <f t="shared" si="36"/>
        <v>#VALUE!</v>
      </c>
      <c r="M119" s="22" t="e">
        <f t="shared" si="36"/>
        <v>#VALUE!</v>
      </c>
      <c r="N119" s="22" t="e">
        <f t="shared" si="36"/>
        <v>#VALUE!</v>
      </c>
      <c r="O119" s="22" t="e">
        <f t="shared" si="36"/>
        <v>#VALUE!</v>
      </c>
      <c r="P119" s="22" t="e">
        <f t="shared" si="36"/>
        <v>#VALUE!</v>
      </c>
      <c r="Q119" s="22" t="e">
        <f t="shared" si="36"/>
        <v>#VALUE!</v>
      </c>
      <c r="R119" s="22" t="e">
        <f t="shared" si="36"/>
        <v>#VALUE!</v>
      </c>
      <c r="S119" s="22" t="e">
        <f t="shared" si="36"/>
        <v>#VALUE!</v>
      </c>
      <c r="T119" s="22" t="e">
        <f t="shared" si="36"/>
        <v>#VALUE!</v>
      </c>
      <c r="U119" s="22" t="e">
        <f t="shared" si="36"/>
        <v>#VALUE!</v>
      </c>
      <c r="V119" s="22" t="e">
        <f t="shared" si="36"/>
        <v>#VALUE!</v>
      </c>
      <c r="W119" s="22" t="e">
        <f t="shared" si="36"/>
        <v>#VALUE!</v>
      </c>
      <c r="X119" s="22" t="e">
        <f t="shared" si="36"/>
        <v>#VALUE!</v>
      </c>
      <c r="Y119" s="22" t="e">
        <f t="shared" si="36"/>
        <v>#VALUE!</v>
      </c>
      <c r="Z119" s="22" t="e">
        <f t="shared" si="36"/>
        <v>#VALUE!</v>
      </c>
      <c r="AA119" s="22" t="e">
        <f t="shared" si="36"/>
        <v>#VALUE!</v>
      </c>
      <c r="AB119" s="22" t="e">
        <f t="shared" si="36"/>
        <v>#VALUE!</v>
      </c>
      <c r="AC119" s="22" t="e">
        <f t="shared" si="36"/>
        <v>#VALUE!</v>
      </c>
      <c r="AD119" s="22" t="e">
        <f t="shared" si="36"/>
        <v>#VALUE!</v>
      </c>
      <c r="AE119" s="22" t="e">
        <f t="shared" si="36"/>
        <v>#VALUE!</v>
      </c>
      <c r="AF119" s="22" t="e">
        <f t="shared" si="36"/>
        <v>#VALUE!</v>
      </c>
      <c r="AG119" s="22" t="e">
        <f t="shared" si="36"/>
        <v>#VALUE!</v>
      </c>
      <c r="AH119" s="37"/>
      <c r="AI119" s="38"/>
    </row>
    <row r="120" spans="2:36" x14ac:dyDescent="0.15">
      <c r="B120" s="20" t="s">
        <v>14</v>
      </c>
      <c r="C120" s="39" t="e">
        <f>IF(EDATE(C105,1)&gt;$G$14,"",EDATE(C105,1))</f>
        <v>#VALUE!</v>
      </c>
      <c r="D120" s="22" t="e">
        <f t="shared" ref="D120:AG120" si="37">IF(D119&gt;$G$14,"",IF(C120=EOMONTH(DATE($C117,$D117,1),0),"",IF(C120="","",C120+1)))</f>
        <v>#VALUE!</v>
      </c>
      <c r="E120" s="22" t="e">
        <f t="shared" si="37"/>
        <v>#VALUE!</v>
      </c>
      <c r="F120" s="22" t="e">
        <f t="shared" si="37"/>
        <v>#VALUE!</v>
      </c>
      <c r="G120" s="22" t="e">
        <f t="shared" si="37"/>
        <v>#VALUE!</v>
      </c>
      <c r="H120" s="22" t="e">
        <f t="shared" si="37"/>
        <v>#VALUE!</v>
      </c>
      <c r="I120" s="22" t="e">
        <f t="shared" si="37"/>
        <v>#VALUE!</v>
      </c>
      <c r="J120" s="22" t="e">
        <f t="shared" si="37"/>
        <v>#VALUE!</v>
      </c>
      <c r="K120" s="22" t="e">
        <f t="shared" si="37"/>
        <v>#VALUE!</v>
      </c>
      <c r="L120" s="22" t="e">
        <f t="shared" si="37"/>
        <v>#VALUE!</v>
      </c>
      <c r="M120" s="22" t="e">
        <f t="shared" si="37"/>
        <v>#VALUE!</v>
      </c>
      <c r="N120" s="22" t="e">
        <f t="shared" si="37"/>
        <v>#VALUE!</v>
      </c>
      <c r="O120" s="22" t="e">
        <f t="shared" si="37"/>
        <v>#VALUE!</v>
      </c>
      <c r="P120" s="22" t="e">
        <f t="shared" si="37"/>
        <v>#VALUE!</v>
      </c>
      <c r="Q120" s="22" t="e">
        <f t="shared" si="37"/>
        <v>#VALUE!</v>
      </c>
      <c r="R120" s="22" t="e">
        <f t="shared" si="37"/>
        <v>#VALUE!</v>
      </c>
      <c r="S120" s="22" t="e">
        <f t="shared" si="37"/>
        <v>#VALUE!</v>
      </c>
      <c r="T120" s="22" t="e">
        <f t="shared" si="37"/>
        <v>#VALUE!</v>
      </c>
      <c r="U120" s="22" t="e">
        <f t="shared" si="37"/>
        <v>#VALUE!</v>
      </c>
      <c r="V120" s="22" t="e">
        <f t="shared" si="37"/>
        <v>#VALUE!</v>
      </c>
      <c r="W120" s="22" t="e">
        <f t="shared" si="37"/>
        <v>#VALUE!</v>
      </c>
      <c r="X120" s="22" t="e">
        <f t="shared" si="37"/>
        <v>#VALUE!</v>
      </c>
      <c r="Y120" s="22" t="e">
        <f t="shared" si="37"/>
        <v>#VALUE!</v>
      </c>
      <c r="Z120" s="22" t="e">
        <f t="shared" si="37"/>
        <v>#VALUE!</v>
      </c>
      <c r="AA120" s="22" t="e">
        <f t="shared" si="37"/>
        <v>#VALUE!</v>
      </c>
      <c r="AB120" s="22" t="e">
        <f t="shared" si="37"/>
        <v>#VALUE!</v>
      </c>
      <c r="AC120" s="22" t="e">
        <f t="shared" si="37"/>
        <v>#VALUE!</v>
      </c>
      <c r="AD120" s="22" t="e">
        <f t="shared" si="37"/>
        <v>#VALUE!</v>
      </c>
      <c r="AE120" s="22" t="e">
        <f t="shared" si="37"/>
        <v>#VALUE!</v>
      </c>
      <c r="AF120" s="22" t="e">
        <f t="shared" si="37"/>
        <v>#VALUE!</v>
      </c>
      <c r="AG120" s="22" t="e">
        <f t="shared" si="37"/>
        <v>#VALUE!</v>
      </c>
      <c r="AH120" s="23" t="s">
        <v>15</v>
      </c>
      <c r="AI120" s="24">
        <f>+COUNTIFS(C121:AG121,"土",C122:AG122,"")+COUNTIFS(C121:AG121,"日",C122:AG122,"")</f>
        <v>0</v>
      </c>
    </row>
    <row r="121" spans="2:36" s="26" customFormat="1" x14ac:dyDescent="0.15">
      <c r="B121" s="40" t="s">
        <v>5</v>
      </c>
      <c r="C121" s="51" t="str">
        <f>IFERROR(TEXT(WEEKDAY(+C120),"aaa"),"")</f>
        <v/>
      </c>
      <c r="D121" s="51" t="str">
        <f t="shared" ref="D121:AG121" si="38">IFERROR(TEXT(WEEKDAY(+D120),"aaa"),"")</f>
        <v/>
      </c>
      <c r="E121" s="51" t="str">
        <f t="shared" si="38"/>
        <v/>
      </c>
      <c r="F121" s="51" t="str">
        <f t="shared" si="38"/>
        <v/>
      </c>
      <c r="G121" s="51" t="str">
        <f t="shared" si="38"/>
        <v/>
      </c>
      <c r="H121" s="51" t="str">
        <f t="shared" si="38"/>
        <v/>
      </c>
      <c r="I121" s="51" t="str">
        <f t="shared" si="38"/>
        <v/>
      </c>
      <c r="J121" s="51" t="str">
        <f t="shared" si="38"/>
        <v/>
      </c>
      <c r="K121" s="51" t="str">
        <f t="shared" si="38"/>
        <v/>
      </c>
      <c r="L121" s="51" t="str">
        <f t="shared" si="38"/>
        <v/>
      </c>
      <c r="M121" s="51" t="str">
        <f t="shared" si="38"/>
        <v/>
      </c>
      <c r="N121" s="51" t="str">
        <f t="shared" si="38"/>
        <v/>
      </c>
      <c r="O121" s="51" t="str">
        <f t="shared" si="38"/>
        <v/>
      </c>
      <c r="P121" s="51" t="str">
        <f t="shared" si="38"/>
        <v/>
      </c>
      <c r="Q121" s="51" t="str">
        <f t="shared" si="38"/>
        <v/>
      </c>
      <c r="R121" s="51" t="str">
        <f t="shared" si="38"/>
        <v/>
      </c>
      <c r="S121" s="51" t="str">
        <f t="shared" si="38"/>
        <v/>
      </c>
      <c r="T121" s="51" t="str">
        <f t="shared" si="38"/>
        <v/>
      </c>
      <c r="U121" s="51" t="str">
        <f t="shared" si="38"/>
        <v/>
      </c>
      <c r="V121" s="51" t="str">
        <f t="shared" si="38"/>
        <v/>
      </c>
      <c r="W121" s="51" t="str">
        <f t="shared" si="38"/>
        <v/>
      </c>
      <c r="X121" s="51" t="str">
        <f t="shared" si="38"/>
        <v/>
      </c>
      <c r="Y121" s="51" t="str">
        <f t="shared" si="38"/>
        <v/>
      </c>
      <c r="Z121" s="51" t="str">
        <f t="shared" si="38"/>
        <v/>
      </c>
      <c r="AA121" s="51" t="str">
        <f t="shared" si="38"/>
        <v/>
      </c>
      <c r="AB121" s="51" t="str">
        <f t="shared" si="38"/>
        <v/>
      </c>
      <c r="AC121" s="51" t="str">
        <f t="shared" si="38"/>
        <v/>
      </c>
      <c r="AD121" s="51" t="str">
        <f t="shared" si="38"/>
        <v/>
      </c>
      <c r="AE121" s="51" t="str">
        <f t="shared" si="38"/>
        <v/>
      </c>
      <c r="AF121" s="51" t="str">
        <f t="shared" si="38"/>
        <v/>
      </c>
      <c r="AG121" s="51" t="str">
        <f t="shared" si="38"/>
        <v/>
      </c>
      <c r="AH121" s="23" t="s">
        <v>17</v>
      </c>
      <c r="AI121" s="24">
        <f>+COUNTIF(C122:AG122,"夏休")+COUNTIF(C122:AG122,"冬休")+COUNTIF(C122:AG122,"中止")+COUNTIF(C122:AG122,"工場")+COUNTIF(C122:AG122,"他")</f>
        <v>0</v>
      </c>
    </row>
    <row r="122" spans="2:36" s="26" customFormat="1" ht="13.5" customHeight="1" x14ac:dyDescent="0.15">
      <c r="B122" s="82" t="s">
        <v>16</v>
      </c>
      <c r="C122" s="8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6"/>
      <c r="AH122" s="27" t="s">
        <v>2</v>
      </c>
      <c r="AI122" s="28">
        <f>COUNT(C120:AG120)-AI121</f>
        <v>0</v>
      </c>
    </row>
    <row r="123" spans="2:36" s="26" customFormat="1" ht="13.5" customHeight="1" x14ac:dyDescent="0.15">
      <c r="B123" s="83"/>
      <c r="C123" s="84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6"/>
      <c r="AH123" s="27" t="s">
        <v>6</v>
      </c>
      <c r="AI123" s="29">
        <f>+COUNTIF(C124:AG125,"休")</f>
        <v>0</v>
      </c>
      <c r="AJ123" s="30" t="e">
        <f>IF(AI124&gt;0.285,"",IF(AI123&lt;AI120,"←計画日数が足りません",""))</f>
        <v>#DIV/0!</v>
      </c>
    </row>
    <row r="124" spans="2:36" s="26" customFormat="1" ht="13.5" customHeight="1" x14ac:dyDescent="0.15">
      <c r="B124" s="77" t="s">
        <v>0</v>
      </c>
      <c r="C124" s="78"/>
      <c r="D124" s="67"/>
      <c r="E124" s="69"/>
      <c r="F124" s="69"/>
      <c r="G124" s="69"/>
      <c r="H124" s="69"/>
      <c r="I124" s="69"/>
      <c r="J124" s="69"/>
      <c r="K124" s="67"/>
      <c r="L124" s="69"/>
      <c r="M124" s="69"/>
      <c r="N124" s="69"/>
      <c r="O124" s="69"/>
      <c r="P124" s="69"/>
      <c r="Q124" s="69"/>
      <c r="R124" s="67"/>
      <c r="S124" s="69"/>
      <c r="T124" s="69"/>
      <c r="U124" s="69"/>
      <c r="V124" s="69"/>
      <c r="W124" s="69"/>
      <c r="X124" s="69"/>
      <c r="Y124" s="67"/>
      <c r="Z124" s="69"/>
      <c r="AA124" s="69"/>
      <c r="AB124" s="69"/>
      <c r="AC124" s="69"/>
      <c r="AD124" s="69"/>
      <c r="AE124" s="69"/>
      <c r="AF124" s="69"/>
      <c r="AG124" s="70"/>
      <c r="AH124" s="27" t="s">
        <v>8</v>
      </c>
      <c r="AI124" s="31" t="e">
        <f>+AI123/AI122</f>
        <v>#DIV/0!</v>
      </c>
    </row>
    <row r="125" spans="2:36" s="26" customFormat="1" x14ac:dyDescent="0.15">
      <c r="B125" s="77"/>
      <c r="C125" s="78"/>
      <c r="D125" s="67"/>
      <c r="E125" s="69"/>
      <c r="F125" s="69"/>
      <c r="G125" s="69"/>
      <c r="H125" s="69"/>
      <c r="I125" s="69"/>
      <c r="J125" s="69"/>
      <c r="K125" s="67"/>
      <c r="L125" s="69"/>
      <c r="M125" s="69"/>
      <c r="N125" s="69"/>
      <c r="O125" s="69"/>
      <c r="P125" s="69"/>
      <c r="Q125" s="69"/>
      <c r="R125" s="67"/>
      <c r="S125" s="69"/>
      <c r="T125" s="69"/>
      <c r="U125" s="69"/>
      <c r="V125" s="69"/>
      <c r="W125" s="69"/>
      <c r="X125" s="69"/>
      <c r="Y125" s="67"/>
      <c r="Z125" s="69"/>
      <c r="AA125" s="69"/>
      <c r="AB125" s="69"/>
      <c r="AC125" s="69"/>
      <c r="AD125" s="69"/>
      <c r="AE125" s="69"/>
      <c r="AF125" s="69"/>
      <c r="AG125" s="70"/>
      <c r="AH125" s="27" t="s">
        <v>9</v>
      </c>
      <c r="AI125" s="29">
        <f>+COUNTA(C126:AG127)</f>
        <v>0</v>
      </c>
    </row>
    <row r="126" spans="2:36" s="26" customFormat="1" x14ac:dyDescent="0.15">
      <c r="B126" s="71" t="s">
        <v>7</v>
      </c>
      <c r="C126" s="73"/>
      <c r="D126" s="85"/>
      <c r="E126" s="67"/>
      <c r="F126" s="67"/>
      <c r="G126" s="67"/>
      <c r="H126" s="67"/>
      <c r="I126" s="67"/>
      <c r="J126" s="67"/>
      <c r="K126" s="85"/>
      <c r="L126" s="67"/>
      <c r="M126" s="67"/>
      <c r="N126" s="67"/>
      <c r="O126" s="67"/>
      <c r="P126" s="67"/>
      <c r="Q126" s="67"/>
      <c r="R126" s="85"/>
      <c r="S126" s="67"/>
      <c r="T126" s="67"/>
      <c r="U126" s="67"/>
      <c r="V126" s="67"/>
      <c r="W126" s="67"/>
      <c r="X126" s="67"/>
      <c r="Y126" s="85"/>
      <c r="Z126" s="67"/>
      <c r="AA126" s="67"/>
      <c r="AB126" s="67"/>
      <c r="AC126" s="67"/>
      <c r="AD126" s="67"/>
      <c r="AE126" s="67"/>
      <c r="AF126" s="67"/>
      <c r="AG126" s="65"/>
      <c r="AH126" s="32" t="s">
        <v>4</v>
      </c>
      <c r="AI126" s="33" t="e">
        <f>+AI125/AI122</f>
        <v>#DIV/0!</v>
      </c>
    </row>
    <row r="127" spans="2:36" s="26" customFormat="1" x14ac:dyDescent="0.15">
      <c r="B127" s="72"/>
      <c r="C127" s="74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6"/>
      <c r="AH127" s="34"/>
      <c r="AI127" s="35"/>
      <c r="AJ127" s="30"/>
    </row>
    <row r="128" spans="2:36" hidden="1" x14ac:dyDescent="0.15">
      <c r="B128" s="15"/>
      <c r="C128" s="46" t="e">
        <f t="shared" ref="C128:AG128" si="39">IF(AND(DAY(C120)&gt;=22,DAY(C120)&lt;=28,C121="土"),1,0)</f>
        <v>#VALUE!</v>
      </c>
      <c r="D128" s="46" t="e">
        <f t="shared" si="39"/>
        <v>#VALUE!</v>
      </c>
      <c r="E128" s="46" t="e">
        <f t="shared" si="39"/>
        <v>#VALUE!</v>
      </c>
      <c r="F128" s="46" t="e">
        <f t="shared" si="39"/>
        <v>#VALUE!</v>
      </c>
      <c r="G128" s="46" t="e">
        <f t="shared" si="39"/>
        <v>#VALUE!</v>
      </c>
      <c r="H128" s="46" t="e">
        <f t="shared" si="39"/>
        <v>#VALUE!</v>
      </c>
      <c r="I128" s="46" t="e">
        <f t="shared" si="39"/>
        <v>#VALUE!</v>
      </c>
      <c r="J128" s="46" t="e">
        <f t="shared" si="39"/>
        <v>#VALUE!</v>
      </c>
      <c r="K128" s="46" t="e">
        <f t="shared" si="39"/>
        <v>#VALUE!</v>
      </c>
      <c r="L128" s="46" t="e">
        <f t="shared" si="39"/>
        <v>#VALUE!</v>
      </c>
      <c r="M128" s="46" t="e">
        <f t="shared" si="39"/>
        <v>#VALUE!</v>
      </c>
      <c r="N128" s="46" t="e">
        <f t="shared" si="39"/>
        <v>#VALUE!</v>
      </c>
      <c r="O128" s="46" t="e">
        <f t="shared" si="39"/>
        <v>#VALUE!</v>
      </c>
      <c r="P128" s="46" t="e">
        <f t="shared" si="39"/>
        <v>#VALUE!</v>
      </c>
      <c r="Q128" s="46" t="e">
        <f t="shared" si="39"/>
        <v>#VALUE!</v>
      </c>
      <c r="R128" s="46" t="e">
        <f t="shared" si="39"/>
        <v>#VALUE!</v>
      </c>
      <c r="S128" s="46" t="e">
        <f t="shared" si="39"/>
        <v>#VALUE!</v>
      </c>
      <c r="T128" s="46" t="e">
        <f t="shared" si="39"/>
        <v>#VALUE!</v>
      </c>
      <c r="U128" s="46" t="e">
        <f t="shared" si="39"/>
        <v>#VALUE!</v>
      </c>
      <c r="V128" s="46" t="e">
        <f t="shared" si="39"/>
        <v>#VALUE!</v>
      </c>
      <c r="W128" s="46" t="e">
        <f t="shared" si="39"/>
        <v>#VALUE!</v>
      </c>
      <c r="X128" s="46" t="e">
        <f t="shared" si="39"/>
        <v>#VALUE!</v>
      </c>
      <c r="Y128" s="46" t="e">
        <f t="shared" si="39"/>
        <v>#VALUE!</v>
      </c>
      <c r="Z128" s="46" t="e">
        <f t="shared" si="39"/>
        <v>#VALUE!</v>
      </c>
      <c r="AA128" s="46" t="e">
        <f t="shared" si="39"/>
        <v>#VALUE!</v>
      </c>
      <c r="AB128" s="46" t="e">
        <f t="shared" si="39"/>
        <v>#VALUE!</v>
      </c>
      <c r="AC128" s="46" t="e">
        <f t="shared" si="39"/>
        <v>#VALUE!</v>
      </c>
      <c r="AD128" s="46" t="e">
        <f t="shared" si="39"/>
        <v>#VALUE!</v>
      </c>
      <c r="AE128" s="46" t="e">
        <f t="shared" si="39"/>
        <v>#VALUE!</v>
      </c>
      <c r="AF128" s="46" t="e">
        <f t="shared" si="39"/>
        <v>#VALUE!</v>
      </c>
      <c r="AG128" s="46" t="e">
        <f t="shared" si="39"/>
        <v>#VALUE!</v>
      </c>
      <c r="AH128" s="47" t="s">
        <v>18</v>
      </c>
      <c r="AI128" s="48">
        <f>_xlfn.AGGREGATE(9,6,C128:AG128)</f>
        <v>0</v>
      </c>
      <c r="AJ128" s="30"/>
    </row>
    <row r="129" spans="2:36" hidden="1" x14ac:dyDescent="0.15">
      <c r="B129" s="15"/>
      <c r="C129" s="49" t="e">
        <f t="shared" ref="C129:AG129" si="40">IF(AND(DAY(C120)&gt;=22,DAY(C120)&lt;=28,C121="土",OR(C126="休",C126="雨")),1,0)</f>
        <v>#VALUE!</v>
      </c>
      <c r="D129" s="49" t="e">
        <f t="shared" si="40"/>
        <v>#VALUE!</v>
      </c>
      <c r="E129" s="49" t="e">
        <f t="shared" si="40"/>
        <v>#VALUE!</v>
      </c>
      <c r="F129" s="49" t="e">
        <f t="shared" si="40"/>
        <v>#VALUE!</v>
      </c>
      <c r="G129" s="49" t="e">
        <f t="shared" si="40"/>
        <v>#VALUE!</v>
      </c>
      <c r="H129" s="49" t="e">
        <f t="shared" si="40"/>
        <v>#VALUE!</v>
      </c>
      <c r="I129" s="49" t="e">
        <f t="shared" si="40"/>
        <v>#VALUE!</v>
      </c>
      <c r="J129" s="49" t="e">
        <f t="shared" si="40"/>
        <v>#VALUE!</v>
      </c>
      <c r="K129" s="49" t="e">
        <f t="shared" si="40"/>
        <v>#VALUE!</v>
      </c>
      <c r="L129" s="49" t="e">
        <f t="shared" si="40"/>
        <v>#VALUE!</v>
      </c>
      <c r="M129" s="49" t="e">
        <f t="shared" si="40"/>
        <v>#VALUE!</v>
      </c>
      <c r="N129" s="49" t="e">
        <f t="shared" si="40"/>
        <v>#VALUE!</v>
      </c>
      <c r="O129" s="49" t="e">
        <f t="shared" si="40"/>
        <v>#VALUE!</v>
      </c>
      <c r="P129" s="49" t="e">
        <f t="shared" si="40"/>
        <v>#VALUE!</v>
      </c>
      <c r="Q129" s="49" t="e">
        <f t="shared" si="40"/>
        <v>#VALUE!</v>
      </c>
      <c r="R129" s="49" t="e">
        <f t="shared" si="40"/>
        <v>#VALUE!</v>
      </c>
      <c r="S129" s="49" t="e">
        <f t="shared" si="40"/>
        <v>#VALUE!</v>
      </c>
      <c r="T129" s="49" t="e">
        <f t="shared" si="40"/>
        <v>#VALUE!</v>
      </c>
      <c r="U129" s="49" t="e">
        <f t="shared" si="40"/>
        <v>#VALUE!</v>
      </c>
      <c r="V129" s="49" t="e">
        <f t="shared" si="40"/>
        <v>#VALUE!</v>
      </c>
      <c r="W129" s="49" t="e">
        <f t="shared" si="40"/>
        <v>#VALUE!</v>
      </c>
      <c r="X129" s="49" t="e">
        <f t="shared" si="40"/>
        <v>#VALUE!</v>
      </c>
      <c r="Y129" s="49" t="e">
        <f t="shared" si="40"/>
        <v>#VALUE!</v>
      </c>
      <c r="Z129" s="49" t="e">
        <f t="shared" si="40"/>
        <v>#VALUE!</v>
      </c>
      <c r="AA129" s="49" t="e">
        <f t="shared" si="40"/>
        <v>#VALUE!</v>
      </c>
      <c r="AB129" s="49" t="e">
        <f t="shared" si="40"/>
        <v>#VALUE!</v>
      </c>
      <c r="AC129" s="49" t="e">
        <f t="shared" si="40"/>
        <v>#VALUE!</v>
      </c>
      <c r="AD129" s="49" t="e">
        <f t="shared" si="40"/>
        <v>#VALUE!</v>
      </c>
      <c r="AE129" s="49" t="e">
        <f t="shared" si="40"/>
        <v>#VALUE!</v>
      </c>
      <c r="AF129" s="49" t="e">
        <f t="shared" si="40"/>
        <v>#VALUE!</v>
      </c>
      <c r="AG129" s="49" t="e">
        <f t="shared" si="40"/>
        <v>#VALUE!</v>
      </c>
      <c r="AH129" s="50" t="s">
        <v>19</v>
      </c>
      <c r="AI129" s="48">
        <f>_xlfn.AGGREGATE(9,6,C129:AG129)</f>
        <v>0</v>
      </c>
      <c r="AJ129" s="30"/>
    </row>
    <row r="130" spans="2:36" s="26" customFormat="1" x14ac:dyDescent="0.15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I130" s="41"/>
    </row>
    <row r="131" spans="2:36" hidden="1" x14ac:dyDescent="0.15">
      <c r="C131" s="2" t="e">
        <f>YEAR(C134)</f>
        <v>#VALUE!</v>
      </c>
      <c r="D131" s="2" t="e">
        <f>MONTH(C134)</f>
        <v>#VALUE!</v>
      </c>
    </row>
    <row r="132" spans="2:36" x14ac:dyDescent="0.15">
      <c r="B132" s="6" t="s">
        <v>13</v>
      </c>
      <c r="C132" s="79" t="e">
        <f>C134</f>
        <v>#VALUE!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1"/>
    </row>
    <row r="133" spans="2:36" hidden="1" x14ac:dyDescent="0.15">
      <c r="B133" s="36"/>
      <c r="C133" s="22" t="e">
        <f>DATE($C131,$D131,1)</f>
        <v>#VALUE!</v>
      </c>
      <c r="D133" s="22" t="e">
        <f t="shared" ref="D133:AG133" si="41">C133+1</f>
        <v>#VALUE!</v>
      </c>
      <c r="E133" s="22" t="e">
        <f t="shared" si="41"/>
        <v>#VALUE!</v>
      </c>
      <c r="F133" s="22" t="e">
        <f t="shared" si="41"/>
        <v>#VALUE!</v>
      </c>
      <c r="G133" s="22" t="e">
        <f t="shared" si="41"/>
        <v>#VALUE!</v>
      </c>
      <c r="H133" s="22" t="e">
        <f t="shared" si="41"/>
        <v>#VALUE!</v>
      </c>
      <c r="I133" s="22" t="e">
        <f t="shared" si="41"/>
        <v>#VALUE!</v>
      </c>
      <c r="J133" s="22" t="e">
        <f t="shared" si="41"/>
        <v>#VALUE!</v>
      </c>
      <c r="K133" s="22" t="e">
        <f t="shared" si="41"/>
        <v>#VALUE!</v>
      </c>
      <c r="L133" s="22" t="e">
        <f t="shared" si="41"/>
        <v>#VALUE!</v>
      </c>
      <c r="M133" s="22" t="e">
        <f t="shared" si="41"/>
        <v>#VALUE!</v>
      </c>
      <c r="N133" s="22" t="e">
        <f t="shared" si="41"/>
        <v>#VALUE!</v>
      </c>
      <c r="O133" s="22" t="e">
        <f t="shared" si="41"/>
        <v>#VALUE!</v>
      </c>
      <c r="P133" s="22" t="e">
        <f t="shared" si="41"/>
        <v>#VALUE!</v>
      </c>
      <c r="Q133" s="22" t="e">
        <f t="shared" si="41"/>
        <v>#VALUE!</v>
      </c>
      <c r="R133" s="22" t="e">
        <f t="shared" si="41"/>
        <v>#VALUE!</v>
      </c>
      <c r="S133" s="22" t="e">
        <f t="shared" si="41"/>
        <v>#VALUE!</v>
      </c>
      <c r="T133" s="22" t="e">
        <f t="shared" si="41"/>
        <v>#VALUE!</v>
      </c>
      <c r="U133" s="22" t="e">
        <f t="shared" si="41"/>
        <v>#VALUE!</v>
      </c>
      <c r="V133" s="22" t="e">
        <f t="shared" si="41"/>
        <v>#VALUE!</v>
      </c>
      <c r="W133" s="22" t="e">
        <f t="shared" si="41"/>
        <v>#VALUE!</v>
      </c>
      <c r="X133" s="22" t="e">
        <f t="shared" si="41"/>
        <v>#VALUE!</v>
      </c>
      <c r="Y133" s="22" t="e">
        <f t="shared" si="41"/>
        <v>#VALUE!</v>
      </c>
      <c r="Z133" s="22" t="e">
        <f t="shared" si="41"/>
        <v>#VALUE!</v>
      </c>
      <c r="AA133" s="22" t="e">
        <f t="shared" si="41"/>
        <v>#VALUE!</v>
      </c>
      <c r="AB133" s="22" t="e">
        <f t="shared" si="41"/>
        <v>#VALUE!</v>
      </c>
      <c r="AC133" s="22" t="e">
        <f t="shared" si="41"/>
        <v>#VALUE!</v>
      </c>
      <c r="AD133" s="22" t="e">
        <f t="shared" si="41"/>
        <v>#VALUE!</v>
      </c>
      <c r="AE133" s="22" t="e">
        <f t="shared" si="41"/>
        <v>#VALUE!</v>
      </c>
      <c r="AF133" s="22" t="e">
        <f t="shared" si="41"/>
        <v>#VALUE!</v>
      </c>
      <c r="AG133" s="22" t="e">
        <f t="shared" si="41"/>
        <v>#VALUE!</v>
      </c>
      <c r="AH133" s="37"/>
      <c r="AI133" s="38"/>
    </row>
    <row r="134" spans="2:36" x14ac:dyDescent="0.15">
      <c r="B134" s="20" t="s">
        <v>14</v>
      </c>
      <c r="C134" s="39" t="e">
        <f>IF(EDATE(C119,1)&gt;$G$14,"",EDATE(C119,1))</f>
        <v>#VALUE!</v>
      </c>
      <c r="D134" s="22" t="e">
        <f t="shared" ref="D134:AG134" si="42">IF(D133&gt;$G$14,"",IF(C134=EOMONTH(DATE($C131,$D131,1),0),"",IF(C134="","",C134+1)))</f>
        <v>#VALUE!</v>
      </c>
      <c r="E134" s="22" t="e">
        <f t="shared" si="42"/>
        <v>#VALUE!</v>
      </c>
      <c r="F134" s="22" t="e">
        <f t="shared" si="42"/>
        <v>#VALUE!</v>
      </c>
      <c r="G134" s="22" t="e">
        <f t="shared" si="42"/>
        <v>#VALUE!</v>
      </c>
      <c r="H134" s="22" t="e">
        <f t="shared" si="42"/>
        <v>#VALUE!</v>
      </c>
      <c r="I134" s="22" t="e">
        <f t="shared" si="42"/>
        <v>#VALUE!</v>
      </c>
      <c r="J134" s="22" t="e">
        <f t="shared" si="42"/>
        <v>#VALUE!</v>
      </c>
      <c r="K134" s="22" t="e">
        <f t="shared" si="42"/>
        <v>#VALUE!</v>
      </c>
      <c r="L134" s="22" t="e">
        <f t="shared" si="42"/>
        <v>#VALUE!</v>
      </c>
      <c r="M134" s="22" t="e">
        <f t="shared" si="42"/>
        <v>#VALUE!</v>
      </c>
      <c r="N134" s="22" t="e">
        <f t="shared" si="42"/>
        <v>#VALUE!</v>
      </c>
      <c r="O134" s="22" t="e">
        <f t="shared" si="42"/>
        <v>#VALUE!</v>
      </c>
      <c r="P134" s="22" t="e">
        <f t="shared" si="42"/>
        <v>#VALUE!</v>
      </c>
      <c r="Q134" s="22" t="e">
        <f t="shared" si="42"/>
        <v>#VALUE!</v>
      </c>
      <c r="R134" s="22" t="e">
        <f t="shared" si="42"/>
        <v>#VALUE!</v>
      </c>
      <c r="S134" s="22" t="e">
        <f t="shared" si="42"/>
        <v>#VALUE!</v>
      </c>
      <c r="T134" s="22" t="e">
        <f t="shared" si="42"/>
        <v>#VALUE!</v>
      </c>
      <c r="U134" s="22" t="e">
        <f t="shared" si="42"/>
        <v>#VALUE!</v>
      </c>
      <c r="V134" s="22" t="e">
        <f t="shared" si="42"/>
        <v>#VALUE!</v>
      </c>
      <c r="W134" s="22" t="e">
        <f t="shared" si="42"/>
        <v>#VALUE!</v>
      </c>
      <c r="X134" s="22" t="e">
        <f t="shared" si="42"/>
        <v>#VALUE!</v>
      </c>
      <c r="Y134" s="22" t="e">
        <f t="shared" si="42"/>
        <v>#VALUE!</v>
      </c>
      <c r="Z134" s="22" t="e">
        <f t="shared" si="42"/>
        <v>#VALUE!</v>
      </c>
      <c r="AA134" s="22" t="e">
        <f t="shared" si="42"/>
        <v>#VALUE!</v>
      </c>
      <c r="AB134" s="22" t="e">
        <f t="shared" si="42"/>
        <v>#VALUE!</v>
      </c>
      <c r="AC134" s="22" t="e">
        <f t="shared" si="42"/>
        <v>#VALUE!</v>
      </c>
      <c r="AD134" s="22" t="e">
        <f t="shared" si="42"/>
        <v>#VALUE!</v>
      </c>
      <c r="AE134" s="22" t="e">
        <f t="shared" si="42"/>
        <v>#VALUE!</v>
      </c>
      <c r="AF134" s="22" t="e">
        <f t="shared" si="42"/>
        <v>#VALUE!</v>
      </c>
      <c r="AG134" s="22" t="e">
        <f t="shared" si="42"/>
        <v>#VALUE!</v>
      </c>
      <c r="AH134" s="23" t="s">
        <v>15</v>
      </c>
      <c r="AI134" s="24">
        <f>+COUNTIFS(C135:AG135,"土",C136:AG136,"")+COUNTIFS(C135:AG135,"日",C136:AG136,"")</f>
        <v>0</v>
      </c>
    </row>
    <row r="135" spans="2:36" s="26" customFormat="1" x14ac:dyDescent="0.15">
      <c r="B135" s="40" t="s">
        <v>5</v>
      </c>
      <c r="C135" s="51" t="str">
        <f>IFERROR(TEXT(WEEKDAY(+C134),"aaa"),"")</f>
        <v/>
      </c>
      <c r="D135" s="51" t="str">
        <f t="shared" ref="D135:AG135" si="43">IFERROR(TEXT(WEEKDAY(+D134),"aaa"),"")</f>
        <v/>
      </c>
      <c r="E135" s="51" t="str">
        <f t="shared" si="43"/>
        <v/>
      </c>
      <c r="F135" s="51" t="str">
        <f t="shared" si="43"/>
        <v/>
      </c>
      <c r="G135" s="51" t="str">
        <f t="shared" si="43"/>
        <v/>
      </c>
      <c r="H135" s="51" t="str">
        <f t="shared" si="43"/>
        <v/>
      </c>
      <c r="I135" s="51" t="str">
        <f t="shared" si="43"/>
        <v/>
      </c>
      <c r="J135" s="51" t="str">
        <f t="shared" si="43"/>
        <v/>
      </c>
      <c r="K135" s="51" t="str">
        <f t="shared" si="43"/>
        <v/>
      </c>
      <c r="L135" s="51" t="str">
        <f t="shared" si="43"/>
        <v/>
      </c>
      <c r="M135" s="51" t="str">
        <f t="shared" si="43"/>
        <v/>
      </c>
      <c r="N135" s="51" t="str">
        <f t="shared" si="43"/>
        <v/>
      </c>
      <c r="O135" s="51" t="str">
        <f t="shared" si="43"/>
        <v/>
      </c>
      <c r="P135" s="51" t="str">
        <f t="shared" si="43"/>
        <v/>
      </c>
      <c r="Q135" s="51" t="str">
        <f t="shared" si="43"/>
        <v/>
      </c>
      <c r="R135" s="51" t="str">
        <f t="shared" si="43"/>
        <v/>
      </c>
      <c r="S135" s="51" t="str">
        <f t="shared" si="43"/>
        <v/>
      </c>
      <c r="T135" s="51" t="str">
        <f t="shared" si="43"/>
        <v/>
      </c>
      <c r="U135" s="51" t="str">
        <f t="shared" si="43"/>
        <v/>
      </c>
      <c r="V135" s="51" t="str">
        <f t="shared" si="43"/>
        <v/>
      </c>
      <c r="W135" s="51" t="str">
        <f t="shared" si="43"/>
        <v/>
      </c>
      <c r="X135" s="51" t="str">
        <f t="shared" si="43"/>
        <v/>
      </c>
      <c r="Y135" s="51" t="str">
        <f t="shared" si="43"/>
        <v/>
      </c>
      <c r="Z135" s="51" t="str">
        <f t="shared" si="43"/>
        <v/>
      </c>
      <c r="AA135" s="51" t="str">
        <f t="shared" si="43"/>
        <v/>
      </c>
      <c r="AB135" s="51" t="str">
        <f t="shared" si="43"/>
        <v/>
      </c>
      <c r="AC135" s="51" t="str">
        <f t="shared" si="43"/>
        <v/>
      </c>
      <c r="AD135" s="51" t="str">
        <f t="shared" si="43"/>
        <v/>
      </c>
      <c r="AE135" s="51" t="str">
        <f t="shared" si="43"/>
        <v/>
      </c>
      <c r="AF135" s="51" t="str">
        <f t="shared" si="43"/>
        <v/>
      </c>
      <c r="AG135" s="51" t="str">
        <f t="shared" si="43"/>
        <v/>
      </c>
      <c r="AH135" s="23" t="s">
        <v>17</v>
      </c>
      <c r="AI135" s="24">
        <f>+COUNTIF(C136:AG136,"夏休")+COUNTIF(C136:AG136,"冬休")+COUNTIF(C136:AG136,"中止")+COUNTIF(C136:AG136,"工場")+COUNTIF(C136:AG136,"他")</f>
        <v>0</v>
      </c>
    </row>
    <row r="136" spans="2:36" s="26" customFormat="1" ht="13.5" customHeight="1" x14ac:dyDescent="0.15">
      <c r="B136" s="82" t="s">
        <v>16</v>
      </c>
      <c r="C136" s="84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6"/>
      <c r="AH136" s="27" t="s">
        <v>2</v>
      </c>
      <c r="AI136" s="28">
        <f>COUNT(C134:AG134)-AI135</f>
        <v>0</v>
      </c>
    </row>
    <row r="137" spans="2:36" s="26" customFormat="1" ht="13.5" customHeight="1" x14ac:dyDescent="0.15">
      <c r="B137" s="83"/>
      <c r="C137" s="84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6"/>
      <c r="AH137" s="27" t="s">
        <v>6</v>
      </c>
      <c r="AI137" s="29">
        <f>+COUNTIF(C138:AG139,"休")</f>
        <v>0</v>
      </c>
      <c r="AJ137" s="30" t="e">
        <f>IF(AI138&gt;0.285,"",IF(AI137&lt;AI134,"←計画日数が足りません",""))</f>
        <v>#DIV/0!</v>
      </c>
    </row>
    <row r="138" spans="2:36" s="26" customFormat="1" ht="13.5" customHeight="1" x14ac:dyDescent="0.15">
      <c r="B138" s="77" t="s">
        <v>0</v>
      </c>
      <c r="C138" s="69"/>
      <c r="D138" s="69"/>
      <c r="E138" s="69"/>
      <c r="F138" s="69"/>
      <c r="G138" s="69"/>
      <c r="H138" s="69"/>
      <c r="I138" s="67"/>
      <c r="J138" s="69"/>
      <c r="K138" s="69"/>
      <c r="L138" s="69"/>
      <c r="M138" s="69"/>
      <c r="N138" s="69"/>
      <c r="O138" s="69"/>
      <c r="P138" s="67"/>
      <c r="Q138" s="69"/>
      <c r="R138" s="69"/>
      <c r="S138" s="69"/>
      <c r="T138" s="69"/>
      <c r="U138" s="69"/>
      <c r="V138" s="69"/>
      <c r="W138" s="67"/>
      <c r="X138" s="69"/>
      <c r="Y138" s="69"/>
      <c r="Z138" s="69"/>
      <c r="AA138" s="69"/>
      <c r="AB138" s="69"/>
      <c r="AC138" s="69"/>
      <c r="AD138" s="67"/>
      <c r="AE138" s="69"/>
      <c r="AF138" s="69"/>
      <c r="AG138" s="70"/>
      <c r="AH138" s="27" t="s">
        <v>8</v>
      </c>
      <c r="AI138" s="31" t="e">
        <f>+AI137/AI136</f>
        <v>#DIV/0!</v>
      </c>
    </row>
    <row r="139" spans="2:36" s="26" customFormat="1" x14ac:dyDescent="0.15">
      <c r="B139" s="77"/>
      <c r="C139" s="69"/>
      <c r="D139" s="69"/>
      <c r="E139" s="69"/>
      <c r="F139" s="69"/>
      <c r="G139" s="69"/>
      <c r="H139" s="69"/>
      <c r="I139" s="67"/>
      <c r="J139" s="69"/>
      <c r="K139" s="69"/>
      <c r="L139" s="69"/>
      <c r="M139" s="69"/>
      <c r="N139" s="69"/>
      <c r="O139" s="69"/>
      <c r="P139" s="67"/>
      <c r="Q139" s="69"/>
      <c r="R139" s="69"/>
      <c r="S139" s="69"/>
      <c r="T139" s="69"/>
      <c r="U139" s="69"/>
      <c r="V139" s="69"/>
      <c r="W139" s="67"/>
      <c r="X139" s="69"/>
      <c r="Y139" s="69"/>
      <c r="Z139" s="69"/>
      <c r="AA139" s="69"/>
      <c r="AB139" s="69"/>
      <c r="AC139" s="69"/>
      <c r="AD139" s="67"/>
      <c r="AE139" s="69"/>
      <c r="AF139" s="69"/>
      <c r="AG139" s="70"/>
      <c r="AH139" s="27" t="s">
        <v>9</v>
      </c>
      <c r="AI139" s="29">
        <f>+COUNTA(C140:AG141)</f>
        <v>0</v>
      </c>
    </row>
    <row r="140" spans="2:36" s="26" customFormat="1" x14ac:dyDescent="0.15">
      <c r="B140" s="71" t="s">
        <v>7</v>
      </c>
      <c r="C140" s="67"/>
      <c r="D140" s="67"/>
      <c r="E140" s="67"/>
      <c r="F140" s="67"/>
      <c r="G140" s="67"/>
      <c r="H140" s="67"/>
      <c r="I140" s="85"/>
      <c r="J140" s="67"/>
      <c r="K140" s="67"/>
      <c r="L140" s="67"/>
      <c r="M140" s="67"/>
      <c r="N140" s="67"/>
      <c r="O140" s="67"/>
      <c r="P140" s="85"/>
      <c r="Q140" s="67"/>
      <c r="R140" s="67"/>
      <c r="S140" s="67"/>
      <c r="T140" s="67"/>
      <c r="U140" s="67"/>
      <c r="V140" s="67"/>
      <c r="W140" s="85"/>
      <c r="X140" s="67"/>
      <c r="Y140" s="67"/>
      <c r="Z140" s="67"/>
      <c r="AA140" s="67"/>
      <c r="AB140" s="67"/>
      <c r="AC140" s="67"/>
      <c r="AD140" s="85"/>
      <c r="AE140" s="67"/>
      <c r="AF140" s="67"/>
      <c r="AG140" s="65"/>
      <c r="AH140" s="32" t="s">
        <v>4</v>
      </c>
      <c r="AI140" s="33" t="e">
        <f>+AI139/AI136</f>
        <v>#DIV/0!</v>
      </c>
    </row>
    <row r="141" spans="2:36" s="26" customFormat="1" x14ac:dyDescent="0.15">
      <c r="B141" s="72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6"/>
      <c r="AH141" s="34"/>
      <c r="AI141" s="35"/>
      <c r="AJ141" s="30"/>
    </row>
    <row r="142" spans="2:36" hidden="1" x14ac:dyDescent="0.15">
      <c r="B142" s="15"/>
      <c r="C142" s="46" t="e">
        <f t="shared" ref="C142:AG142" si="44">IF(AND(DAY(C134)&gt;=22,DAY(C134)&lt;=28,C135="土"),1,0)</f>
        <v>#VALUE!</v>
      </c>
      <c r="D142" s="46" t="e">
        <f t="shared" si="44"/>
        <v>#VALUE!</v>
      </c>
      <c r="E142" s="46" t="e">
        <f t="shared" si="44"/>
        <v>#VALUE!</v>
      </c>
      <c r="F142" s="46" t="e">
        <f t="shared" si="44"/>
        <v>#VALUE!</v>
      </c>
      <c r="G142" s="46" t="e">
        <f t="shared" si="44"/>
        <v>#VALUE!</v>
      </c>
      <c r="H142" s="46" t="e">
        <f t="shared" si="44"/>
        <v>#VALUE!</v>
      </c>
      <c r="I142" s="46" t="e">
        <f t="shared" si="44"/>
        <v>#VALUE!</v>
      </c>
      <c r="J142" s="46" t="e">
        <f t="shared" si="44"/>
        <v>#VALUE!</v>
      </c>
      <c r="K142" s="46" t="e">
        <f t="shared" si="44"/>
        <v>#VALUE!</v>
      </c>
      <c r="L142" s="46" t="e">
        <f t="shared" si="44"/>
        <v>#VALUE!</v>
      </c>
      <c r="M142" s="46" t="e">
        <f t="shared" si="44"/>
        <v>#VALUE!</v>
      </c>
      <c r="N142" s="46" t="e">
        <f t="shared" si="44"/>
        <v>#VALUE!</v>
      </c>
      <c r="O142" s="46" t="e">
        <f t="shared" si="44"/>
        <v>#VALUE!</v>
      </c>
      <c r="P142" s="46" t="e">
        <f t="shared" si="44"/>
        <v>#VALUE!</v>
      </c>
      <c r="Q142" s="46" t="e">
        <f t="shared" si="44"/>
        <v>#VALUE!</v>
      </c>
      <c r="R142" s="46" t="e">
        <f t="shared" si="44"/>
        <v>#VALUE!</v>
      </c>
      <c r="S142" s="46" t="e">
        <f t="shared" si="44"/>
        <v>#VALUE!</v>
      </c>
      <c r="T142" s="46" t="e">
        <f t="shared" si="44"/>
        <v>#VALUE!</v>
      </c>
      <c r="U142" s="46" t="e">
        <f t="shared" si="44"/>
        <v>#VALUE!</v>
      </c>
      <c r="V142" s="46" t="e">
        <f t="shared" si="44"/>
        <v>#VALUE!</v>
      </c>
      <c r="W142" s="46" t="e">
        <f t="shared" si="44"/>
        <v>#VALUE!</v>
      </c>
      <c r="X142" s="46" t="e">
        <f t="shared" si="44"/>
        <v>#VALUE!</v>
      </c>
      <c r="Y142" s="46" t="e">
        <f t="shared" si="44"/>
        <v>#VALUE!</v>
      </c>
      <c r="Z142" s="46" t="e">
        <f t="shared" si="44"/>
        <v>#VALUE!</v>
      </c>
      <c r="AA142" s="46" t="e">
        <f t="shared" si="44"/>
        <v>#VALUE!</v>
      </c>
      <c r="AB142" s="46" t="e">
        <f t="shared" si="44"/>
        <v>#VALUE!</v>
      </c>
      <c r="AC142" s="46" t="e">
        <f t="shared" si="44"/>
        <v>#VALUE!</v>
      </c>
      <c r="AD142" s="46" t="e">
        <f t="shared" si="44"/>
        <v>#VALUE!</v>
      </c>
      <c r="AE142" s="46" t="e">
        <f t="shared" si="44"/>
        <v>#VALUE!</v>
      </c>
      <c r="AF142" s="46" t="e">
        <f t="shared" si="44"/>
        <v>#VALUE!</v>
      </c>
      <c r="AG142" s="46" t="e">
        <f t="shared" si="44"/>
        <v>#VALUE!</v>
      </c>
      <c r="AH142" s="47" t="s">
        <v>18</v>
      </c>
      <c r="AI142" s="48">
        <f>_xlfn.AGGREGATE(9,6,C142:AG142)</f>
        <v>0</v>
      </c>
      <c r="AJ142" s="30"/>
    </row>
    <row r="143" spans="2:36" hidden="1" x14ac:dyDescent="0.15">
      <c r="B143" s="15"/>
      <c r="C143" s="49" t="e">
        <f t="shared" ref="C143:AG143" si="45">IF(AND(DAY(C134)&gt;=22,DAY(C134)&lt;=28,C135="土",OR(C140="休",C140="雨")),1,0)</f>
        <v>#VALUE!</v>
      </c>
      <c r="D143" s="49" t="e">
        <f t="shared" si="45"/>
        <v>#VALUE!</v>
      </c>
      <c r="E143" s="49" t="e">
        <f t="shared" si="45"/>
        <v>#VALUE!</v>
      </c>
      <c r="F143" s="49" t="e">
        <f t="shared" si="45"/>
        <v>#VALUE!</v>
      </c>
      <c r="G143" s="49" t="e">
        <f t="shared" si="45"/>
        <v>#VALUE!</v>
      </c>
      <c r="H143" s="49" t="e">
        <f t="shared" si="45"/>
        <v>#VALUE!</v>
      </c>
      <c r="I143" s="49" t="e">
        <f t="shared" si="45"/>
        <v>#VALUE!</v>
      </c>
      <c r="J143" s="49" t="e">
        <f t="shared" si="45"/>
        <v>#VALUE!</v>
      </c>
      <c r="K143" s="49" t="e">
        <f t="shared" si="45"/>
        <v>#VALUE!</v>
      </c>
      <c r="L143" s="49" t="e">
        <f t="shared" si="45"/>
        <v>#VALUE!</v>
      </c>
      <c r="M143" s="49" t="e">
        <f t="shared" si="45"/>
        <v>#VALUE!</v>
      </c>
      <c r="N143" s="49" t="e">
        <f t="shared" si="45"/>
        <v>#VALUE!</v>
      </c>
      <c r="O143" s="49" t="e">
        <f t="shared" si="45"/>
        <v>#VALUE!</v>
      </c>
      <c r="P143" s="49" t="e">
        <f t="shared" si="45"/>
        <v>#VALUE!</v>
      </c>
      <c r="Q143" s="49" t="e">
        <f t="shared" si="45"/>
        <v>#VALUE!</v>
      </c>
      <c r="R143" s="49" t="e">
        <f t="shared" si="45"/>
        <v>#VALUE!</v>
      </c>
      <c r="S143" s="49" t="e">
        <f t="shared" si="45"/>
        <v>#VALUE!</v>
      </c>
      <c r="T143" s="49" t="e">
        <f t="shared" si="45"/>
        <v>#VALUE!</v>
      </c>
      <c r="U143" s="49" t="e">
        <f t="shared" si="45"/>
        <v>#VALUE!</v>
      </c>
      <c r="V143" s="49" t="e">
        <f t="shared" si="45"/>
        <v>#VALUE!</v>
      </c>
      <c r="W143" s="49" t="e">
        <f t="shared" si="45"/>
        <v>#VALUE!</v>
      </c>
      <c r="X143" s="49" t="e">
        <f t="shared" si="45"/>
        <v>#VALUE!</v>
      </c>
      <c r="Y143" s="49" t="e">
        <f t="shared" si="45"/>
        <v>#VALUE!</v>
      </c>
      <c r="Z143" s="49" t="e">
        <f t="shared" si="45"/>
        <v>#VALUE!</v>
      </c>
      <c r="AA143" s="49" t="e">
        <f t="shared" si="45"/>
        <v>#VALUE!</v>
      </c>
      <c r="AB143" s="49" t="e">
        <f t="shared" si="45"/>
        <v>#VALUE!</v>
      </c>
      <c r="AC143" s="49" t="e">
        <f t="shared" si="45"/>
        <v>#VALUE!</v>
      </c>
      <c r="AD143" s="49" t="e">
        <f t="shared" si="45"/>
        <v>#VALUE!</v>
      </c>
      <c r="AE143" s="49" t="e">
        <f>IF(AND(DAY(AE134)&gt;=22,DAY(AE134)&lt;=28,AE135="土",OR(AE140="休",AE140="雨")),1,0)</f>
        <v>#VALUE!</v>
      </c>
      <c r="AF143" s="49" t="e">
        <f t="shared" si="45"/>
        <v>#VALUE!</v>
      </c>
      <c r="AG143" s="49" t="e">
        <f t="shared" si="45"/>
        <v>#VALUE!</v>
      </c>
      <c r="AH143" s="50" t="s">
        <v>19</v>
      </c>
      <c r="AI143" s="48">
        <f>_xlfn.AGGREGATE(9,6,C143:AG143)</f>
        <v>0</v>
      </c>
      <c r="AJ143" s="30"/>
    </row>
    <row r="144" spans="2:36" s="26" customFormat="1" x14ac:dyDescent="0.1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I144" s="41"/>
    </row>
    <row r="145" spans="2:36" hidden="1" x14ac:dyDescent="0.15">
      <c r="C145" s="2" t="e">
        <f>YEAR(C148)</f>
        <v>#VALUE!</v>
      </c>
      <c r="D145" s="2" t="e">
        <f>MONTH(C148)</f>
        <v>#VALUE!</v>
      </c>
    </row>
    <row r="146" spans="2:36" x14ac:dyDescent="0.15">
      <c r="B146" s="6" t="s">
        <v>13</v>
      </c>
      <c r="C146" s="79" t="e">
        <f>C148</f>
        <v>#VALUE!</v>
      </c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1"/>
    </row>
    <row r="147" spans="2:36" hidden="1" x14ac:dyDescent="0.15">
      <c r="B147" s="36"/>
      <c r="C147" s="22" t="e">
        <f>DATE($C145,$D145,1)</f>
        <v>#VALUE!</v>
      </c>
      <c r="D147" s="22" t="e">
        <f t="shared" ref="D147:AG147" si="46">C147+1</f>
        <v>#VALUE!</v>
      </c>
      <c r="E147" s="22" t="e">
        <f t="shared" si="46"/>
        <v>#VALUE!</v>
      </c>
      <c r="F147" s="22" t="e">
        <f t="shared" si="46"/>
        <v>#VALUE!</v>
      </c>
      <c r="G147" s="22" t="e">
        <f t="shared" si="46"/>
        <v>#VALUE!</v>
      </c>
      <c r="H147" s="22" t="e">
        <f t="shared" si="46"/>
        <v>#VALUE!</v>
      </c>
      <c r="I147" s="22" t="e">
        <f t="shared" si="46"/>
        <v>#VALUE!</v>
      </c>
      <c r="J147" s="22" t="e">
        <f t="shared" si="46"/>
        <v>#VALUE!</v>
      </c>
      <c r="K147" s="22" t="e">
        <f t="shared" si="46"/>
        <v>#VALUE!</v>
      </c>
      <c r="L147" s="22" t="e">
        <f t="shared" si="46"/>
        <v>#VALUE!</v>
      </c>
      <c r="M147" s="22" t="e">
        <f t="shared" si="46"/>
        <v>#VALUE!</v>
      </c>
      <c r="N147" s="22" t="e">
        <f t="shared" si="46"/>
        <v>#VALUE!</v>
      </c>
      <c r="O147" s="22" t="e">
        <f t="shared" si="46"/>
        <v>#VALUE!</v>
      </c>
      <c r="P147" s="22" t="e">
        <f t="shared" si="46"/>
        <v>#VALUE!</v>
      </c>
      <c r="Q147" s="22" t="e">
        <f t="shared" si="46"/>
        <v>#VALUE!</v>
      </c>
      <c r="R147" s="22" t="e">
        <f t="shared" si="46"/>
        <v>#VALUE!</v>
      </c>
      <c r="S147" s="22" t="e">
        <f t="shared" si="46"/>
        <v>#VALUE!</v>
      </c>
      <c r="T147" s="22" t="e">
        <f t="shared" si="46"/>
        <v>#VALUE!</v>
      </c>
      <c r="U147" s="22" t="e">
        <f t="shared" si="46"/>
        <v>#VALUE!</v>
      </c>
      <c r="V147" s="22" t="e">
        <f t="shared" si="46"/>
        <v>#VALUE!</v>
      </c>
      <c r="W147" s="22" t="e">
        <f t="shared" si="46"/>
        <v>#VALUE!</v>
      </c>
      <c r="X147" s="22" t="e">
        <f t="shared" si="46"/>
        <v>#VALUE!</v>
      </c>
      <c r="Y147" s="22" t="e">
        <f t="shared" si="46"/>
        <v>#VALUE!</v>
      </c>
      <c r="Z147" s="22" t="e">
        <f t="shared" si="46"/>
        <v>#VALUE!</v>
      </c>
      <c r="AA147" s="22" t="e">
        <f t="shared" si="46"/>
        <v>#VALUE!</v>
      </c>
      <c r="AB147" s="22" t="e">
        <f t="shared" si="46"/>
        <v>#VALUE!</v>
      </c>
      <c r="AC147" s="22" t="e">
        <f t="shared" si="46"/>
        <v>#VALUE!</v>
      </c>
      <c r="AD147" s="22" t="e">
        <f t="shared" si="46"/>
        <v>#VALUE!</v>
      </c>
      <c r="AE147" s="22" t="e">
        <f t="shared" si="46"/>
        <v>#VALUE!</v>
      </c>
      <c r="AF147" s="22" t="e">
        <f t="shared" si="46"/>
        <v>#VALUE!</v>
      </c>
      <c r="AG147" s="22" t="e">
        <f t="shared" si="46"/>
        <v>#VALUE!</v>
      </c>
      <c r="AH147" s="37"/>
      <c r="AI147" s="38"/>
    </row>
    <row r="148" spans="2:36" x14ac:dyDescent="0.15">
      <c r="B148" s="20" t="s">
        <v>14</v>
      </c>
      <c r="C148" s="39" t="e">
        <f>IF(EDATE(C133,1)&gt;$G$14,"",EDATE(C133,1))</f>
        <v>#VALUE!</v>
      </c>
      <c r="D148" s="22" t="e">
        <f t="shared" ref="D148:AG148" si="47">IF(D147&gt;$G$14,"",IF(C148=EOMONTH(DATE($C145,$D145,1),0),"",IF(C148="","",C148+1)))</f>
        <v>#VALUE!</v>
      </c>
      <c r="E148" s="22" t="e">
        <f t="shared" si="47"/>
        <v>#VALUE!</v>
      </c>
      <c r="F148" s="22" t="e">
        <f t="shared" si="47"/>
        <v>#VALUE!</v>
      </c>
      <c r="G148" s="22" t="e">
        <f t="shared" si="47"/>
        <v>#VALUE!</v>
      </c>
      <c r="H148" s="22" t="e">
        <f t="shared" si="47"/>
        <v>#VALUE!</v>
      </c>
      <c r="I148" s="22" t="e">
        <f t="shared" si="47"/>
        <v>#VALUE!</v>
      </c>
      <c r="J148" s="22" t="e">
        <f t="shared" si="47"/>
        <v>#VALUE!</v>
      </c>
      <c r="K148" s="22" t="e">
        <f t="shared" si="47"/>
        <v>#VALUE!</v>
      </c>
      <c r="L148" s="22" t="e">
        <f t="shared" si="47"/>
        <v>#VALUE!</v>
      </c>
      <c r="M148" s="22" t="e">
        <f t="shared" si="47"/>
        <v>#VALUE!</v>
      </c>
      <c r="N148" s="22" t="e">
        <f t="shared" si="47"/>
        <v>#VALUE!</v>
      </c>
      <c r="O148" s="22" t="e">
        <f t="shared" si="47"/>
        <v>#VALUE!</v>
      </c>
      <c r="P148" s="22" t="e">
        <f t="shared" si="47"/>
        <v>#VALUE!</v>
      </c>
      <c r="Q148" s="22" t="e">
        <f t="shared" si="47"/>
        <v>#VALUE!</v>
      </c>
      <c r="R148" s="22" t="e">
        <f t="shared" si="47"/>
        <v>#VALUE!</v>
      </c>
      <c r="S148" s="22" t="e">
        <f t="shared" si="47"/>
        <v>#VALUE!</v>
      </c>
      <c r="T148" s="22" t="e">
        <f t="shared" si="47"/>
        <v>#VALUE!</v>
      </c>
      <c r="U148" s="22" t="e">
        <f t="shared" si="47"/>
        <v>#VALUE!</v>
      </c>
      <c r="V148" s="22" t="e">
        <f t="shared" si="47"/>
        <v>#VALUE!</v>
      </c>
      <c r="W148" s="22" t="e">
        <f t="shared" si="47"/>
        <v>#VALUE!</v>
      </c>
      <c r="X148" s="22" t="e">
        <f t="shared" si="47"/>
        <v>#VALUE!</v>
      </c>
      <c r="Y148" s="22" t="e">
        <f t="shared" si="47"/>
        <v>#VALUE!</v>
      </c>
      <c r="Z148" s="22" t="e">
        <f t="shared" si="47"/>
        <v>#VALUE!</v>
      </c>
      <c r="AA148" s="22" t="e">
        <f t="shared" si="47"/>
        <v>#VALUE!</v>
      </c>
      <c r="AB148" s="22" t="e">
        <f t="shared" si="47"/>
        <v>#VALUE!</v>
      </c>
      <c r="AC148" s="22" t="e">
        <f t="shared" si="47"/>
        <v>#VALUE!</v>
      </c>
      <c r="AD148" s="22" t="e">
        <f t="shared" si="47"/>
        <v>#VALUE!</v>
      </c>
      <c r="AE148" s="22" t="e">
        <f t="shared" si="47"/>
        <v>#VALUE!</v>
      </c>
      <c r="AF148" s="22" t="e">
        <f t="shared" si="47"/>
        <v>#VALUE!</v>
      </c>
      <c r="AG148" s="22" t="e">
        <f t="shared" si="47"/>
        <v>#VALUE!</v>
      </c>
      <c r="AH148" s="23" t="s">
        <v>15</v>
      </c>
      <c r="AI148" s="24">
        <f>+COUNTIFS(C149:AG149,"土",C150:AG150,"")+COUNTIFS(C149:AG149,"日",C150:AG150,"")</f>
        <v>0</v>
      </c>
    </row>
    <row r="149" spans="2:36" s="26" customFormat="1" x14ac:dyDescent="0.15">
      <c r="B149" s="40" t="s">
        <v>5</v>
      </c>
      <c r="C149" s="51" t="str">
        <f>IFERROR(TEXT(WEEKDAY(+C148),"aaa"),"")</f>
        <v/>
      </c>
      <c r="D149" s="51" t="str">
        <f t="shared" ref="D149:AG149" si="48">IFERROR(TEXT(WEEKDAY(+D148),"aaa"),"")</f>
        <v/>
      </c>
      <c r="E149" s="51" t="str">
        <f t="shared" si="48"/>
        <v/>
      </c>
      <c r="F149" s="51" t="str">
        <f t="shared" si="48"/>
        <v/>
      </c>
      <c r="G149" s="51" t="str">
        <f t="shared" si="48"/>
        <v/>
      </c>
      <c r="H149" s="51" t="str">
        <f t="shared" si="48"/>
        <v/>
      </c>
      <c r="I149" s="51" t="str">
        <f t="shared" si="48"/>
        <v/>
      </c>
      <c r="J149" s="51" t="str">
        <f t="shared" si="48"/>
        <v/>
      </c>
      <c r="K149" s="51" t="str">
        <f t="shared" si="48"/>
        <v/>
      </c>
      <c r="L149" s="51" t="str">
        <f t="shared" si="48"/>
        <v/>
      </c>
      <c r="M149" s="51" t="str">
        <f t="shared" si="48"/>
        <v/>
      </c>
      <c r="N149" s="51" t="str">
        <f t="shared" si="48"/>
        <v/>
      </c>
      <c r="O149" s="51" t="str">
        <f t="shared" si="48"/>
        <v/>
      </c>
      <c r="P149" s="51" t="str">
        <f t="shared" si="48"/>
        <v/>
      </c>
      <c r="Q149" s="51" t="str">
        <f t="shared" si="48"/>
        <v/>
      </c>
      <c r="R149" s="51" t="str">
        <f t="shared" si="48"/>
        <v/>
      </c>
      <c r="S149" s="51" t="str">
        <f t="shared" si="48"/>
        <v/>
      </c>
      <c r="T149" s="51" t="str">
        <f t="shared" si="48"/>
        <v/>
      </c>
      <c r="U149" s="51" t="str">
        <f t="shared" si="48"/>
        <v/>
      </c>
      <c r="V149" s="51" t="str">
        <f t="shared" si="48"/>
        <v/>
      </c>
      <c r="W149" s="51" t="str">
        <f t="shared" si="48"/>
        <v/>
      </c>
      <c r="X149" s="51" t="str">
        <f t="shared" si="48"/>
        <v/>
      </c>
      <c r="Y149" s="51" t="str">
        <f t="shared" si="48"/>
        <v/>
      </c>
      <c r="Z149" s="51" t="str">
        <f t="shared" si="48"/>
        <v/>
      </c>
      <c r="AA149" s="51" t="str">
        <f t="shared" si="48"/>
        <v/>
      </c>
      <c r="AB149" s="51" t="str">
        <f t="shared" si="48"/>
        <v/>
      </c>
      <c r="AC149" s="51" t="str">
        <f t="shared" si="48"/>
        <v/>
      </c>
      <c r="AD149" s="51" t="str">
        <f t="shared" si="48"/>
        <v/>
      </c>
      <c r="AE149" s="51" t="str">
        <f t="shared" si="48"/>
        <v/>
      </c>
      <c r="AF149" s="51" t="str">
        <f t="shared" si="48"/>
        <v/>
      </c>
      <c r="AG149" s="51" t="str">
        <f t="shared" si="48"/>
        <v/>
      </c>
      <c r="AH149" s="23" t="s">
        <v>17</v>
      </c>
      <c r="AI149" s="24">
        <f>+COUNTIF(C150:AG150,"夏休")+COUNTIF(C150:AG150,"冬休")+COUNTIF(C150:AG150,"中止")+COUNTIF(C150:AG150,"工場")+COUNTIF(C150:AG150,"他")</f>
        <v>0</v>
      </c>
    </row>
    <row r="150" spans="2:36" s="26" customFormat="1" ht="13.5" customHeight="1" x14ac:dyDescent="0.15">
      <c r="B150" s="82" t="s">
        <v>16</v>
      </c>
      <c r="C150" s="84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6"/>
      <c r="AH150" s="27" t="s">
        <v>2</v>
      </c>
      <c r="AI150" s="28">
        <f>COUNT(C148:AG148)-AI149</f>
        <v>0</v>
      </c>
    </row>
    <row r="151" spans="2:36" s="26" customFormat="1" ht="13.5" customHeight="1" x14ac:dyDescent="0.15">
      <c r="B151" s="83"/>
      <c r="C151" s="84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6"/>
      <c r="AH151" s="27" t="s">
        <v>6</v>
      </c>
      <c r="AI151" s="29">
        <f>+COUNTIF(C152:AG153,"休")</f>
        <v>0</v>
      </c>
      <c r="AJ151" s="30" t="e">
        <f>IF(AI152&gt;0.285,"",IF(AI151&lt;AI148,"←計画日数が足りません",""))</f>
        <v>#DIV/0!</v>
      </c>
    </row>
    <row r="152" spans="2:36" s="26" customFormat="1" ht="13.5" customHeight="1" x14ac:dyDescent="0.15">
      <c r="B152" s="77" t="s">
        <v>0</v>
      </c>
      <c r="C152" s="78"/>
      <c r="D152" s="69"/>
      <c r="E152" s="69"/>
      <c r="F152" s="67"/>
      <c r="G152" s="69"/>
      <c r="H152" s="69"/>
      <c r="I152" s="69"/>
      <c r="J152" s="69"/>
      <c r="K152" s="69"/>
      <c r="L152" s="69"/>
      <c r="M152" s="67"/>
      <c r="N152" s="69"/>
      <c r="O152" s="69"/>
      <c r="P152" s="69"/>
      <c r="Q152" s="69"/>
      <c r="R152" s="69"/>
      <c r="S152" s="69"/>
      <c r="T152" s="67"/>
      <c r="U152" s="69"/>
      <c r="V152" s="69"/>
      <c r="W152" s="69"/>
      <c r="X152" s="69"/>
      <c r="Y152" s="69"/>
      <c r="Z152" s="69"/>
      <c r="AA152" s="67"/>
      <c r="AB152" s="69"/>
      <c r="AC152" s="69"/>
      <c r="AD152" s="69"/>
      <c r="AE152" s="69"/>
      <c r="AF152" s="69"/>
      <c r="AG152" s="70"/>
      <c r="AH152" s="27" t="s">
        <v>8</v>
      </c>
      <c r="AI152" s="31" t="e">
        <f>+AI151/AI150</f>
        <v>#DIV/0!</v>
      </c>
    </row>
    <row r="153" spans="2:36" s="26" customFormat="1" x14ac:dyDescent="0.15">
      <c r="B153" s="77"/>
      <c r="C153" s="78"/>
      <c r="D153" s="69"/>
      <c r="E153" s="69"/>
      <c r="F153" s="67"/>
      <c r="G153" s="69"/>
      <c r="H153" s="69"/>
      <c r="I153" s="69"/>
      <c r="J153" s="69"/>
      <c r="K153" s="69"/>
      <c r="L153" s="69"/>
      <c r="M153" s="67"/>
      <c r="N153" s="69"/>
      <c r="O153" s="69"/>
      <c r="P153" s="69"/>
      <c r="Q153" s="69"/>
      <c r="R153" s="69"/>
      <c r="S153" s="69"/>
      <c r="T153" s="67"/>
      <c r="U153" s="69"/>
      <c r="V153" s="69"/>
      <c r="W153" s="69"/>
      <c r="X153" s="69"/>
      <c r="Y153" s="69"/>
      <c r="Z153" s="69"/>
      <c r="AA153" s="67"/>
      <c r="AB153" s="69"/>
      <c r="AC153" s="69"/>
      <c r="AD153" s="69"/>
      <c r="AE153" s="69"/>
      <c r="AF153" s="69"/>
      <c r="AG153" s="70"/>
      <c r="AH153" s="27" t="s">
        <v>9</v>
      </c>
      <c r="AI153" s="29">
        <f>+COUNTA(C154:AG155)</f>
        <v>0</v>
      </c>
    </row>
    <row r="154" spans="2:36" s="26" customFormat="1" x14ac:dyDescent="0.15">
      <c r="B154" s="71" t="s">
        <v>7</v>
      </c>
      <c r="C154" s="73"/>
      <c r="D154" s="67"/>
      <c r="E154" s="67"/>
      <c r="F154" s="85"/>
      <c r="G154" s="67"/>
      <c r="H154" s="67"/>
      <c r="I154" s="67"/>
      <c r="J154" s="67"/>
      <c r="K154" s="67"/>
      <c r="L154" s="67"/>
      <c r="M154" s="85"/>
      <c r="N154" s="67"/>
      <c r="O154" s="67"/>
      <c r="P154" s="67"/>
      <c r="Q154" s="67"/>
      <c r="R154" s="67"/>
      <c r="S154" s="67"/>
      <c r="T154" s="85"/>
      <c r="U154" s="67"/>
      <c r="V154" s="67"/>
      <c r="W154" s="67"/>
      <c r="X154" s="67"/>
      <c r="Y154" s="67"/>
      <c r="Z154" s="67"/>
      <c r="AA154" s="85"/>
      <c r="AB154" s="67"/>
      <c r="AC154" s="67"/>
      <c r="AD154" s="67"/>
      <c r="AE154" s="67"/>
      <c r="AF154" s="67"/>
      <c r="AG154" s="65"/>
      <c r="AH154" s="32" t="s">
        <v>4</v>
      </c>
      <c r="AI154" s="33" t="e">
        <f>+AI153/AI150</f>
        <v>#DIV/0!</v>
      </c>
    </row>
    <row r="155" spans="2:36" s="26" customFormat="1" x14ac:dyDescent="0.15">
      <c r="B155" s="72"/>
      <c r="C155" s="74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6"/>
      <c r="AH155" s="34"/>
      <c r="AI155" s="35"/>
      <c r="AJ155" s="30"/>
    </row>
    <row r="156" spans="2:36" hidden="1" x14ac:dyDescent="0.15">
      <c r="B156" s="15"/>
      <c r="C156" s="46" t="e">
        <f t="shared" ref="C156:AG156" si="49">IF(AND(DAY(C148)&gt;=22,DAY(C148)&lt;=28,C149="土"),1,0)</f>
        <v>#VALUE!</v>
      </c>
      <c r="D156" s="46" t="e">
        <f t="shared" si="49"/>
        <v>#VALUE!</v>
      </c>
      <c r="E156" s="46" t="e">
        <f t="shared" si="49"/>
        <v>#VALUE!</v>
      </c>
      <c r="F156" s="46" t="e">
        <f t="shared" si="49"/>
        <v>#VALUE!</v>
      </c>
      <c r="G156" s="46" t="e">
        <f t="shared" si="49"/>
        <v>#VALUE!</v>
      </c>
      <c r="H156" s="46" t="e">
        <f t="shared" si="49"/>
        <v>#VALUE!</v>
      </c>
      <c r="I156" s="46" t="e">
        <f t="shared" si="49"/>
        <v>#VALUE!</v>
      </c>
      <c r="J156" s="46" t="e">
        <f t="shared" si="49"/>
        <v>#VALUE!</v>
      </c>
      <c r="K156" s="46" t="e">
        <f t="shared" si="49"/>
        <v>#VALUE!</v>
      </c>
      <c r="L156" s="46" t="e">
        <f t="shared" si="49"/>
        <v>#VALUE!</v>
      </c>
      <c r="M156" s="46" t="e">
        <f t="shared" si="49"/>
        <v>#VALUE!</v>
      </c>
      <c r="N156" s="46" t="e">
        <f t="shared" si="49"/>
        <v>#VALUE!</v>
      </c>
      <c r="O156" s="46" t="e">
        <f t="shared" si="49"/>
        <v>#VALUE!</v>
      </c>
      <c r="P156" s="46" t="e">
        <f t="shared" si="49"/>
        <v>#VALUE!</v>
      </c>
      <c r="Q156" s="46" t="e">
        <f t="shared" si="49"/>
        <v>#VALUE!</v>
      </c>
      <c r="R156" s="46" t="e">
        <f t="shared" si="49"/>
        <v>#VALUE!</v>
      </c>
      <c r="S156" s="46" t="e">
        <f t="shared" si="49"/>
        <v>#VALUE!</v>
      </c>
      <c r="T156" s="46" t="e">
        <f t="shared" si="49"/>
        <v>#VALUE!</v>
      </c>
      <c r="U156" s="46" t="e">
        <f t="shared" si="49"/>
        <v>#VALUE!</v>
      </c>
      <c r="V156" s="46" t="e">
        <f t="shared" si="49"/>
        <v>#VALUE!</v>
      </c>
      <c r="W156" s="46" t="e">
        <f t="shared" si="49"/>
        <v>#VALUE!</v>
      </c>
      <c r="X156" s="46" t="e">
        <f t="shared" si="49"/>
        <v>#VALUE!</v>
      </c>
      <c r="Y156" s="46" t="e">
        <f t="shared" si="49"/>
        <v>#VALUE!</v>
      </c>
      <c r="Z156" s="46" t="e">
        <f t="shared" si="49"/>
        <v>#VALUE!</v>
      </c>
      <c r="AA156" s="46" t="e">
        <f t="shared" si="49"/>
        <v>#VALUE!</v>
      </c>
      <c r="AB156" s="46" t="e">
        <f t="shared" si="49"/>
        <v>#VALUE!</v>
      </c>
      <c r="AC156" s="46" t="e">
        <f t="shared" si="49"/>
        <v>#VALUE!</v>
      </c>
      <c r="AD156" s="46" t="e">
        <f t="shared" si="49"/>
        <v>#VALUE!</v>
      </c>
      <c r="AE156" s="46" t="e">
        <f t="shared" si="49"/>
        <v>#VALUE!</v>
      </c>
      <c r="AF156" s="46" t="e">
        <f t="shared" si="49"/>
        <v>#VALUE!</v>
      </c>
      <c r="AG156" s="46" t="e">
        <f t="shared" si="49"/>
        <v>#VALUE!</v>
      </c>
      <c r="AH156" s="47" t="s">
        <v>18</v>
      </c>
      <c r="AI156" s="48">
        <f>_xlfn.AGGREGATE(9,6,C156:AG156)</f>
        <v>0</v>
      </c>
      <c r="AJ156" s="30"/>
    </row>
    <row r="157" spans="2:36" hidden="1" x14ac:dyDescent="0.15">
      <c r="B157" s="15"/>
      <c r="C157" s="49" t="e">
        <f t="shared" ref="C157:AG157" si="50">IF(AND(DAY(C148)&gt;=22,DAY(C148)&lt;=28,C149="土",OR(C154="休",C154="雨")),1,0)</f>
        <v>#VALUE!</v>
      </c>
      <c r="D157" s="49" t="e">
        <f t="shared" si="50"/>
        <v>#VALUE!</v>
      </c>
      <c r="E157" s="49" t="e">
        <f t="shared" si="50"/>
        <v>#VALUE!</v>
      </c>
      <c r="F157" s="49" t="e">
        <f t="shared" si="50"/>
        <v>#VALUE!</v>
      </c>
      <c r="G157" s="49" t="e">
        <f t="shared" si="50"/>
        <v>#VALUE!</v>
      </c>
      <c r="H157" s="49" t="e">
        <f t="shared" si="50"/>
        <v>#VALUE!</v>
      </c>
      <c r="I157" s="49" t="e">
        <f t="shared" si="50"/>
        <v>#VALUE!</v>
      </c>
      <c r="J157" s="49" t="e">
        <f t="shared" si="50"/>
        <v>#VALUE!</v>
      </c>
      <c r="K157" s="49" t="e">
        <f t="shared" si="50"/>
        <v>#VALUE!</v>
      </c>
      <c r="L157" s="49" t="e">
        <f t="shared" si="50"/>
        <v>#VALUE!</v>
      </c>
      <c r="M157" s="49" t="e">
        <f t="shared" si="50"/>
        <v>#VALUE!</v>
      </c>
      <c r="N157" s="49" t="e">
        <f t="shared" si="50"/>
        <v>#VALUE!</v>
      </c>
      <c r="O157" s="49" t="e">
        <f t="shared" si="50"/>
        <v>#VALUE!</v>
      </c>
      <c r="P157" s="49" t="e">
        <f t="shared" si="50"/>
        <v>#VALUE!</v>
      </c>
      <c r="Q157" s="49" t="e">
        <f t="shared" si="50"/>
        <v>#VALUE!</v>
      </c>
      <c r="R157" s="49" t="e">
        <f t="shared" si="50"/>
        <v>#VALUE!</v>
      </c>
      <c r="S157" s="49" t="e">
        <f t="shared" si="50"/>
        <v>#VALUE!</v>
      </c>
      <c r="T157" s="49" t="e">
        <f t="shared" si="50"/>
        <v>#VALUE!</v>
      </c>
      <c r="U157" s="49" t="e">
        <f t="shared" si="50"/>
        <v>#VALUE!</v>
      </c>
      <c r="V157" s="49" t="e">
        <f t="shared" si="50"/>
        <v>#VALUE!</v>
      </c>
      <c r="W157" s="49" t="e">
        <f t="shared" si="50"/>
        <v>#VALUE!</v>
      </c>
      <c r="X157" s="49" t="e">
        <f t="shared" si="50"/>
        <v>#VALUE!</v>
      </c>
      <c r="Y157" s="49" t="e">
        <f t="shared" si="50"/>
        <v>#VALUE!</v>
      </c>
      <c r="Z157" s="49" t="e">
        <f t="shared" si="50"/>
        <v>#VALUE!</v>
      </c>
      <c r="AA157" s="49" t="e">
        <f t="shared" si="50"/>
        <v>#VALUE!</v>
      </c>
      <c r="AB157" s="49" t="e">
        <f t="shared" si="50"/>
        <v>#VALUE!</v>
      </c>
      <c r="AC157" s="49" t="e">
        <f t="shared" si="50"/>
        <v>#VALUE!</v>
      </c>
      <c r="AD157" s="49" t="e">
        <f t="shared" si="50"/>
        <v>#VALUE!</v>
      </c>
      <c r="AE157" s="49" t="e">
        <f t="shared" si="50"/>
        <v>#VALUE!</v>
      </c>
      <c r="AF157" s="49" t="e">
        <f t="shared" si="50"/>
        <v>#VALUE!</v>
      </c>
      <c r="AG157" s="49" t="e">
        <f t="shared" si="50"/>
        <v>#VALUE!</v>
      </c>
      <c r="AH157" s="50" t="s">
        <v>19</v>
      </c>
      <c r="AI157" s="48">
        <f>_xlfn.AGGREGATE(9,6,C157:AG157)</f>
        <v>0</v>
      </c>
      <c r="AJ157" s="30"/>
    </row>
    <row r="158" spans="2:36" s="26" customFormat="1" x14ac:dyDescent="0.15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I158" s="41"/>
    </row>
    <row r="159" spans="2:36" hidden="1" x14ac:dyDescent="0.15">
      <c r="C159" s="2" t="e">
        <f>YEAR(C162)</f>
        <v>#VALUE!</v>
      </c>
      <c r="D159" s="2" t="e">
        <f>MONTH(C162)</f>
        <v>#VALUE!</v>
      </c>
    </row>
    <row r="160" spans="2:36" x14ac:dyDescent="0.15">
      <c r="B160" s="6" t="s">
        <v>13</v>
      </c>
      <c r="C160" s="79" t="e">
        <f>C162</f>
        <v>#VALUE!</v>
      </c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1"/>
    </row>
    <row r="161" spans="2:36" hidden="1" x14ac:dyDescent="0.15">
      <c r="B161" s="36"/>
      <c r="C161" s="22" t="e">
        <f>DATE($C159,$D159,1)</f>
        <v>#VALUE!</v>
      </c>
      <c r="D161" s="22" t="e">
        <f t="shared" ref="D161:AG161" si="51">C161+1</f>
        <v>#VALUE!</v>
      </c>
      <c r="E161" s="22" t="e">
        <f t="shared" si="51"/>
        <v>#VALUE!</v>
      </c>
      <c r="F161" s="22" t="e">
        <f t="shared" si="51"/>
        <v>#VALUE!</v>
      </c>
      <c r="G161" s="22" t="e">
        <f t="shared" si="51"/>
        <v>#VALUE!</v>
      </c>
      <c r="H161" s="22" t="e">
        <f t="shared" si="51"/>
        <v>#VALUE!</v>
      </c>
      <c r="I161" s="22" t="e">
        <f t="shared" si="51"/>
        <v>#VALUE!</v>
      </c>
      <c r="J161" s="22" t="e">
        <f t="shared" si="51"/>
        <v>#VALUE!</v>
      </c>
      <c r="K161" s="22" t="e">
        <f t="shared" si="51"/>
        <v>#VALUE!</v>
      </c>
      <c r="L161" s="22" t="e">
        <f t="shared" si="51"/>
        <v>#VALUE!</v>
      </c>
      <c r="M161" s="22" t="e">
        <f t="shared" si="51"/>
        <v>#VALUE!</v>
      </c>
      <c r="N161" s="22" t="e">
        <f t="shared" si="51"/>
        <v>#VALUE!</v>
      </c>
      <c r="O161" s="22" t="e">
        <f t="shared" si="51"/>
        <v>#VALUE!</v>
      </c>
      <c r="P161" s="22" t="e">
        <f t="shared" si="51"/>
        <v>#VALUE!</v>
      </c>
      <c r="Q161" s="22" t="e">
        <f t="shared" si="51"/>
        <v>#VALUE!</v>
      </c>
      <c r="R161" s="22" t="e">
        <f t="shared" si="51"/>
        <v>#VALUE!</v>
      </c>
      <c r="S161" s="22" t="e">
        <f t="shared" si="51"/>
        <v>#VALUE!</v>
      </c>
      <c r="T161" s="22" t="e">
        <f t="shared" si="51"/>
        <v>#VALUE!</v>
      </c>
      <c r="U161" s="22" t="e">
        <f t="shared" si="51"/>
        <v>#VALUE!</v>
      </c>
      <c r="V161" s="22" t="e">
        <f t="shared" si="51"/>
        <v>#VALUE!</v>
      </c>
      <c r="W161" s="22" t="e">
        <f t="shared" si="51"/>
        <v>#VALUE!</v>
      </c>
      <c r="X161" s="22" t="e">
        <f t="shared" si="51"/>
        <v>#VALUE!</v>
      </c>
      <c r="Y161" s="22" t="e">
        <f t="shared" si="51"/>
        <v>#VALUE!</v>
      </c>
      <c r="Z161" s="22" t="e">
        <f t="shared" si="51"/>
        <v>#VALUE!</v>
      </c>
      <c r="AA161" s="22" t="e">
        <f t="shared" si="51"/>
        <v>#VALUE!</v>
      </c>
      <c r="AB161" s="22" t="e">
        <f t="shared" si="51"/>
        <v>#VALUE!</v>
      </c>
      <c r="AC161" s="22" t="e">
        <f t="shared" si="51"/>
        <v>#VALUE!</v>
      </c>
      <c r="AD161" s="22" t="e">
        <f t="shared" si="51"/>
        <v>#VALUE!</v>
      </c>
      <c r="AE161" s="22" t="e">
        <f t="shared" si="51"/>
        <v>#VALUE!</v>
      </c>
      <c r="AF161" s="22" t="e">
        <f t="shared" si="51"/>
        <v>#VALUE!</v>
      </c>
      <c r="AG161" s="22" t="e">
        <f t="shared" si="51"/>
        <v>#VALUE!</v>
      </c>
      <c r="AH161" s="37"/>
      <c r="AI161" s="38"/>
    </row>
    <row r="162" spans="2:36" x14ac:dyDescent="0.15">
      <c r="B162" s="20" t="s">
        <v>14</v>
      </c>
      <c r="C162" s="39" t="e">
        <f>IF(EDATE(C147,1)&gt;$G$14,"",EDATE(C147,1))</f>
        <v>#VALUE!</v>
      </c>
      <c r="D162" s="22" t="e">
        <f t="shared" ref="D162:AG162" si="52">IF(D161&gt;$G$14,"",IF(C162=EOMONTH(DATE($C159,$D159,1),0),"",IF(C162="","",C162+1)))</f>
        <v>#VALUE!</v>
      </c>
      <c r="E162" s="22" t="e">
        <f t="shared" si="52"/>
        <v>#VALUE!</v>
      </c>
      <c r="F162" s="22" t="e">
        <f t="shared" si="52"/>
        <v>#VALUE!</v>
      </c>
      <c r="G162" s="22" t="e">
        <f t="shared" si="52"/>
        <v>#VALUE!</v>
      </c>
      <c r="H162" s="22" t="e">
        <f t="shared" si="52"/>
        <v>#VALUE!</v>
      </c>
      <c r="I162" s="22" t="e">
        <f t="shared" si="52"/>
        <v>#VALUE!</v>
      </c>
      <c r="J162" s="22" t="e">
        <f t="shared" si="52"/>
        <v>#VALUE!</v>
      </c>
      <c r="K162" s="22" t="e">
        <f t="shared" si="52"/>
        <v>#VALUE!</v>
      </c>
      <c r="L162" s="22" t="e">
        <f t="shared" si="52"/>
        <v>#VALUE!</v>
      </c>
      <c r="M162" s="22" t="e">
        <f t="shared" si="52"/>
        <v>#VALUE!</v>
      </c>
      <c r="N162" s="22" t="e">
        <f t="shared" si="52"/>
        <v>#VALUE!</v>
      </c>
      <c r="O162" s="22" t="e">
        <f t="shared" si="52"/>
        <v>#VALUE!</v>
      </c>
      <c r="P162" s="22" t="e">
        <f t="shared" si="52"/>
        <v>#VALUE!</v>
      </c>
      <c r="Q162" s="22" t="e">
        <f t="shared" si="52"/>
        <v>#VALUE!</v>
      </c>
      <c r="R162" s="22" t="e">
        <f t="shared" si="52"/>
        <v>#VALUE!</v>
      </c>
      <c r="S162" s="22" t="e">
        <f t="shared" si="52"/>
        <v>#VALUE!</v>
      </c>
      <c r="T162" s="22" t="e">
        <f t="shared" si="52"/>
        <v>#VALUE!</v>
      </c>
      <c r="U162" s="22" t="e">
        <f t="shared" si="52"/>
        <v>#VALUE!</v>
      </c>
      <c r="V162" s="22" t="e">
        <f t="shared" si="52"/>
        <v>#VALUE!</v>
      </c>
      <c r="W162" s="22" t="e">
        <f t="shared" si="52"/>
        <v>#VALUE!</v>
      </c>
      <c r="X162" s="22" t="e">
        <f t="shared" si="52"/>
        <v>#VALUE!</v>
      </c>
      <c r="Y162" s="22" t="e">
        <f t="shared" si="52"/>
        <v>#VALUE!</v>
      </c>
      <c r="Z162" s="22" t="e">
        <f t="shared" si="52"/>
        <v>#VALUE!</v>
      </c>
      <c r="AA162" s="22" t="e">
        <f t="shared" si="52"/>
        <v>#VALUE!</v>
      </c>
      <c r="AB162" s="22" t="e">
        <f t="shared" si="52"/>
        <v>#VALUE!</v>
      </c>
      <c r="AC162" s="22" t="e">
        <f t="shared" si="52"/>
        <v>#VALUE!</v>
      </c>
      <c r="AD162" s="22" t="e">
        <f t="shared" si="52"/>
        <v>#VALUE!</v>
      </c>
      <c r="AE162" s="22" t="e">
        <f t="shared" si="52"/>
        <v>#VALUE!</v>
      </c>
      <c r="AF162" s="22" t="e">
        <f t="shared" si="52"/>
        <v>#VALUE!</v>
      </c>
      <c r="AG162" s="22" t="e">
        <f t="shared" si="52"/>
        <v>#VALUE!</v>
      </c>
      <c r="AH162" s="23" t="s">
        <v>15</v>
      </c>
      <c r="AI162" s="24">
        <f>+COUNTIFS(C163:AG163,"土",C164:AG164,"")+COUNTIFS(C163:AG163,"日",C164:AG164,"")</f>
        <v>0</v>
      </c>
    </row>
    <row r="163" spans="2:36" s="26" customFormat="1" x14ac:dyDescent="0.15">
      <c r="B163" s="40" t="s">
        <v>5</v>
      </c>
      <c r="C163" s="51" t="str">
        <f>IFERROR(TEXT(WEEKDAY(+C162),"aaa"),"")</f>
        <v/>
      </c>
      <c r="D163" s="51" t="str">
        <f t="shared" ref="D163:AG163" si="53">IFERROR(TEXT(WEEKDAY(+D162),"aaa"),"")</f>
        <v/>
      </c>
      <c r="E163" s="51" t="str">
        <f t="shared" si="53"/>
        <v/>
      </c>
      <c r="F163" s="51" t="str">
        <f t="shared" si="53"/>
        <v/>
      </c>
      <c r="G163" s="51" t="str">
        <f t="shared" si="53"/>
        <v/>
      </c>
      <c r="H163" s="51" t="str">
        <f t="shared" si="53"/>
        <v/>
      </c>
      <c r="I163" s="51" t="str">
        <f t="shared" si="53"/>
        <v/>
      </c>
      <c r="J163" s="51" t="str">
        <f t="shared" si="53"/>
        <v/>
      </c>
      <c r="K163" s="51" t="str">
        <f t="shared" si="53"/>
        <v/>
      </c>
      <c r="L163" s="51" t="str">
        <f t="shared" si="53"/>
        <v/>
      </c>
      <c r="M163" s="51" t="str">
        <f t="shared" si="53"/>
        <v/>
      </c>
      <c r="N163" s="51" t="str">
        <f t="shared" si="53"/>
        <v/>
      </c>
      <c r="O163" s="51" t="str">
        <f t="shared" si="53"/>
        <v/>
      </c>
      <c r="P163" s="51" t="str">
        <f t="shared" si="53"/>
        <v/>
      </c>
      <c r="Q163" s="51" t="str">
        <f t="shared" si="53"/>
        <v/>
      </c>
      <c r="R163" s="51" t="str">
        <f t="shared" si="53"/>
        <v/>
      </c>
      <c r="S163" s="51" t="str">
        <f t="shared" si="53"/>
        <v/>
      </c>
      <c r="T163" s="51" t="str">
        <f t="shared" si="53"/>
        <v/>
      </c>
      <c r="U163" s="51" t="str">
        <f t="shared" si="53"/>
        <v/>
      </c>
      <c r="V163" s="51" t="str">
        <f t="shared" si="53"/>
        <v/>
      </c>
      <c r="W163" s="51" t="str">
        <f t="shared" si="53"/>
        <v/>
      </c>
      <c r="X163" s="51" t="str">
        <f t="shared" si="53"/>
        <v/>
      </c>
      <c r="Y163" s="51" t="str">
        <f t="shared" si="53"/>
        <v/>
      </c>
      <c r="Z163" s="51" t="str">
        <f t="shared" si="53"/>
        <v/>
      </c>
      <c r="AA163" s="51" t="str">
        <f t="shared" si="53"/>
        <v/>
      </c>
      <c r="AB163" s="51" t="str">
        <f t="shared" si="53"/>
        <v/>
      </c>
      <c r="AC163" s="51" t="str">
        <f t="shared" si="53"/>
        <v/>
      </c>
      <c r="AD163" s="51" t="str">
        <f t="shared" si="53"/>
        <v/>
      </c>
      <c r="AE163" s="51" t="str">
        <f t="shared" si="53"/>
        <v/>
      </c>
      <c r="AF163" s="51" t="str">
        <f t="shared" si="53"/>
        <v/>
      </c>
      <c r="AG163" s="51" t="str">
        <f t="shared" si="53"/>
        <v/>
      </c>
      <c r="AH163" s="23" t="s">
        <v>17</v>
      </c>
      <c r="AI163" s="24">
        <f>+COUNTIF(C164:AG164,"夏休")+COUNTIF(C164:AG164,"冬休")+COUNTIF(C164:AG164,"中止")+COUNTIF(C164:AG164,"工場")+COUNTIF(C164:AG164,"他")</f>
        <v>0</v>
      </c>
    </row>
    <row r="164" spans="2:36" s="26" customFormat="1" ht="13.5" customHeight="1" x14ac:dyDescent="0.15">
      <c r="B164" s="82" t="s">
        <v>16</v>
      </c>
      <c r="C164" s="84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6"/>
      <c r="AH164" s="27" t="s">
        <v>2</v>
      </c>
      <c r="AI164" s="28">
        <f>COUNT(C162:AG162)-AI163</f>
        <v>0</v>
      </c>
    </row>
    <row r="165" spans="2:36" s="26" customFormat="1" ht="13.5" customHeight="1" x14ac:dyDescent="0.15">
      <c r="B165" s="83"/>
      <c r="C165" s="84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6"/>
      <c r="AH165" s="27" t="s">
        <v>6</v>
      </c>
      <c r="AI165" s="29">
        <f>+COUNTIF(C166:AG167,"休")</f>
        <v>0</v>
      </c>
      <c r="AJ165" s="30" t="e">
        <f>IF(AI166&gt;0.285,"",IF(AI165&lt;AI162,"←計画日数が足りません",""))</f>
        <v>#DIV/0!</v>
      </c>
    </row>
    <row r="166" spans="2:36" s="26" customFormat="1" ht="13.5" customHeight="1" x14ac:dyDescent="0.15">
      <c r="B166" s="77" t="s">
        <v>0</v>
      </c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70"/>
      <c r="AH166" s="27" t="s">
        <v>8</v>
      </c>
      <c r="AI166" s="31" t="e">
        <f>+AI165/AI164</f>
        <v>#DIV/0!</v>
      </c>
    </row>
    <row r="167" spans="2:36" s="26" customFormat="1" x14ac:dyDescent="0.15">
      <c r="B167" s="77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70"/>
      <c r="AH167" s="27" t="s">
        <v>9</v>
      </c>
      <c r="AI167" s="29">
        <f>+COUNTA(C168:AG169)</f>
        <v>0</v>
      </c>
    </row>
    <row r="168" spans="2:36" s="26" customFormat="1" x14ac:dyDescent="0.15">
      <c r="B168" s="71" t="s">
        <v>7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5"/>
      <c r="AH168" s="32" t="s">
        <v>4</v>
      </c>
      <c r="AI168" s="33" t="e">
        <f>+AI167/AI164</f>
        <v>#DIV/0!</v>
      </c>
    </row>
    <row r="169" spans="2:36" s="26" customFormat="1" x14ac:dyDescent="0.15">
      <c r="B169" s="72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6"/>
      <c r="AH169" s="34"/>
      <c r="AI169" s="35"/>
      <c r="AJ169" s="30"/>
    </row>
    <row r="170" spans="2:36" hidden="1" x14ac:dyDescent="0.15">
      <c r="B170" s="15"/>
      <c r="C170" s="46" t="e">
        <f t="shared" ref="C170:AG170" si="54">IF(AND(DAY(C162)&gt;=22,DAY(C162)&lt;=28,C163="土"),1,0)</f>
        <v>#VALUE!</v>
      </c>
      <c r="D170" s="46" t="e">
        <f t="shared" si="54"/>
        <v>#VALUE!</v>
      </c>
      <c r="E170" s="46" t="e">
        <f t="shared" si="54"/>
        <v>#VALUE!</v>
      </c>
      <c r="F170" s="46" t="e">
        <f t="shared" si="54"/>
        <v>#VALUE!</v>
      </c>
      <c r="G170" s="46" t="e">
        <f t="shared" si="54"/>
        <v>#VALUE!</v>
      </c>
      <c r="H170" s="46" t="e">
        <f t="shared" si="54"/>
        <v>#VALUE!</v>
      </c>
      <c r="I170" s="46" t="e">
        <f t="shared" si="54"/>
        <v>#VALUE!</v>
      </c>
      <c r="J170" s="46" t="e">
        <f t="shared" si="54"/>
        <v>#VALUE!</v>
      </c>
      <c r="K170" s="46" t="e">
        <f t="shared" si="54"/>
        <v>#VALUE!</v>
      </c>
      <c r="L170" s="46" t="e">
        <f t="shared" si="54"/>
        <v>#VALUE!</v>
      </c>
      <c r="M170" s="46" t="e">
        <f t="shared" si="54"/>
        <v>#VALUE!</v>
      </c>
      <c r="N170" s="46" t="e">
        <f t="shared" si="54"/>
        <v>#VALUE!</v>
      </c>
      <c r="O170" s="46" t="e">
        <f t="shared" si="54"/>
        <v>#VALUE!</v>
      </c>
      <c r="P170" s="46" t="e">
        <f t="shared" si="54"/>
        <v>#VALUE!</v>
      </c>
      <c r="Q170" s="46" t="e">
        <f t="shared" si="54"/>
        <v>#VALUE!</v>
      </c>
      <c r="R170" s="46" t="e">
        <f t="shared" si="54"/>
        <v>#VALUE!</v>
      </c>
      <c r="S170" s="46" t="e">
        <f t="shared" si="54"/>
        <v>#VALUE!</v>
      </c>
      <c r="T170" s="46" t="e">
        <f t="shared" si="54"/>
        <v>#VALUE!</v>
      </c>
      <c r="U170" s="46" t="e">
        <f t="shared" si="54"/>
        <v>#VALUE!</v>
      </c>
      <c r="V170" s="46" t="e">
        <f t="shared" si="54"/>
        <v>#VALUE!</v>
      </c>
      <c r="W170" s="46" t="e">
        <f t="shared" si="54"/>
        <v>#VALUE!</v>
      </c>
      <c r="X170" s="46" t="e">
        <f t="shared" si="54"/>
        <v>#VALUE!</v>
      </c>
      <c r="Y170" s="46" t="e">
        <f t="shared" si="54"/>
        <v>#VALUE!</v>
      </c>
      <c r="Z170" s="46" t="e">
        <f t="shared" si="54"/>
        <v>#VALUE!</v>
      </c>
      <c r="AA170" s="46" t="e">
        <f t="shared" si="54"/>
        <v>#VALUE!</v>
      </c>
      <c r="AB170" s="46" t="e">
        <f t="shared" si="54"/>
        <v>#VALUE!</v>
      </c>
      <c r="AC170" s="46" t="e">
        <f t="shared" si="54"/>
        <v>#VALUE!</v>
      </c>
      <c r="AD170" s="46" t="e">
        <f t="shared" si="54"/>
        <v>#VALUE!</v>
      </c>
      <c r="AE170" s="46" t="e">
        <f t="shared" si="54"/>
        <v>#VALUE!</v>
      </c>
      <c r="AF170" s="46" t="e">
        <f t="shared" si="54"/>
        <v>#VALUE!</v>
      </c>
      <c r="AG170" s="46" t="e">
        <f t="shared" si="54"/>
        <v>#VALUE!</v>
      </c>
      <c r="AH170" s="47" t="s">
        <v>18</v>
      </c>
      <c r="AI170" s="48">
        <f>_xlfn.AGGREGATE(9,6,C170:AG170)</f>
        <v>0</v>
      </c>
      <c r="AJ170" s="30"/>
    </row>
    <row r="171" spans="2:36" hidden="1" x14ac:dyDescent="0.15">
      <c r="B171" s="15"/>
      <c r="C171" s="49" t="e">
        <f t="shared" ref="C171:AG171" si="55">IF(AND(DAY(C162)&gt;=22,DAY(C162)&lt;=28,C163="土",OR(C168="休",C168="雨")),1,0)</f>
        <v>#VALUE!</v>
      </c>
      <c r="D171" s="49" t="e">
        <f t="shared" si="55"/>
        <v>#VALUE!</v>
      </c>
      <c r="E171" s="49" t="e">
        <f t="shared" si="55"/>
        <v>#VALUE!</v>
      </c>
      <c r="F171" s="49" t="e">
        <f t="shared" si="55"/>
        <v>#VALUE!</v>
      </c>
      <c r="G171" s="49" t="e">
        <f t="shared" si="55"/>
        <v>#VALUE!</v>
      </c>
      <c r="H171" s="49" t="e">
        <f t="shared" si="55"/>
        <v>#VALUE!</v>
      </c>
      <c r="I171" s="49" t="e">
        <f t="shared" si="55"/>
        <v>#VALUE!</v>
      </c>
      <c r="J171" s="49" t="e">
        <f t="shared" si="55"/>
        <v>#VALUE!</v>
      </c>
      <c r="K171" s="49" t="e">
        <f t="shared" si="55"/>
        <v>#VALUE!</v>
      </c>
      <c r="L171" s="49" t="e">
        <f t="shared" si="55"/>
        <v>#VALUE!</v>
      </c>
      <c r="M171" s="49" t="e">
        <f t="shared" si="55"/>
        <v>#VALUE!</v>
      </c>
      <c r="N171" s="49" t="e">
        <f t="shared" si="55"/>
        <v>#VALUE!</v>
      </c>
      <c r="O171" s="49" t="e">
        <f t="shared" si="55"/>
        <v>#VALUE!</v>
      </c>
      <c r="P171" s="49" t="e">
        <f t="shared" si="55"/>
        <v>#VALUE!</v>
      </c>
      <c r="Q171" s="49" t="e">
        <f t="shared" si="55"/>
        <v>#VALUE!</v>
      </c>
      <c r="R171" s="49" t="e">
        <f t="shared" si="55"/>
        <v>#VALUE!</v>
      </c>
      <c r="S171" s="49" t="e">
        <f t="shared" si="55"/>
        <v>#VALUE!</v>
      </c>
      <c r="T171" s="49" t="e">
        <f t="shared" si="55"/>
        <v>#VALUE!</v>
      </c>
      <c r="U171" s="49" t="e">
        <f t="shared" si="55"/>
        <v>#VALUE!</v>
      </c>
      <c r="V171" s="49" t="e">
        <f t="shared" si="55"/>
        <v>#VALUE!</v>
      </c>
      <c r="W171" s="49" t="e">
        <f t="shared" si="55"/>
        <v>#VALUE!</v>
      </c>
      <c r="X171" s="49" t="e">
        <f t="shared" si="55"/>
        <v>#VALUE!</v>
      </c>
      <c r="Y171" s="49" t="e">
        <f t="shared" si="55"/>
        <v>#VALUE!</v>
      </c>
      <c r="Z171" s="49" t="e">
        <f t="shared" si="55"/>
        <v>#VALUE!</v>
      </c>
      <c r="AA171" s="49" t="e">
        <f t="shared" si="55"/>
        <v>#VALUE!</v>
      </c>
      <c r="AB171" s="49" t="e">
        <f t="shared" si="55"/>
        <v>#VALUE!</v>
      </c>
      <c r="AC171" s="49" t="e">
        <f t="shared" si="55"/>
        <v>#VALUE!</v>
      </c>
      <c r="AD171" s="49" t="e">
        <f t="shared" si="55"/>
        <v>#VALUE!</v>
      </c>
      <c r="AE171" s="49" t="e">
        <f t="shared" si="55"/>
        <v>#VALUE!</v>
      </c>
      <c r="AF171" s="49" t="e">
        <f t="shared" si="55"/>
        <v>#VALUE!</v>
      </c>
      <c r="AG171" s="49" t="e">
        <f t="shared" si="55"/>
        <v>#VALUE!</v>
      </c>
      <c r="AH171" s="50" t="s">
        <v>19</v>
      </c>
      <c r="AI171" s="48">
        <f>_xlfn.AGGREGATE(9,6,C171:AG171)</f>
        <v>0</v>
      </c>
      <c r="AJ171" s="30"/>
    </row>
    <row r="172" spans="2:36" s="26" customFormat="1" x14ac:dyDescent="0.15">
      <c r="B172" s="41"/>
      <c r="C172" s="41"/>
      <c r="D172" s="41"/>
      <c r="E172" s="41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I172" s="41"/>
    </row>
    <row r="173" spans="2:36" hidden="1" x14ac:dyDescent="0.15">
      <c r="C173" s="2" t="e">
        <f>YEAR(C176)</f>
        <v>#VALUE!</v>
      </c>
      <c r="D173" s="2" t="e">
        <f>MONTH(C176)</f>
        <v>#VALUE!</v>
      </c>
    </row>
    <row r="174" spans="2:36" x14ac:dyDescent="0.15">
      <c r="B174" s="6" t="s">
        <v>13</v>
      </c>
      <c r="C174" s="79" t="e">
        <f>C176</f>
        <v>#VALUE!</v>
      </c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1"/>
    </row>
    <row r="175" spans="2:36" hidden="1" x14ac:dyDescent="0.15">
      <c r="B175" s="36"/>
      <c r="C175" s="22" t="e">
        <f>DATE($C173,$D173,1)</f>
        <v>#VALUE!</v>
      </c>
      <c r="D175" s="22" t="e">
        <f t="shared" ref="D175:AG175" si="56">C175+1</f>
        <v>#VALUE!</v>
      </c>
      <c r="E175" s="22" t="e">
        <f t="shared" si="56"/>
        <v>#VALUE!</v>
      </c>
      <c r="F175" s="22" t="e">
        <f t="shared" si="56"/>
        <v>#VALUE!</v>
      </c>
      <c r="G175" s="22" t="e">
        <f t="shared" si="56"/>
        <v>#VALUE!</v>
      </c>
      <c r="H175" s="22" t="e">
        <f t="shared" si="56"/>
        <v>#VALUE!</v>
      </c>
      <c r="I175" s="22" t="e">
        <f t="shared" si="56"/>
        <v>#VALUE!</v>
      </c>
      <c r="J175" s="22" t="e">
        <f t="shared" si="56"/>
        <v>#VALUE!</v>
      </c>
      <c r="K175" s="22" t="e">
        <f t="shared" si="56"/>
        <v>#VALUE!</v>
      </c>
      <c r="L175" s="22" t="e">
        <f t="shared" si="56"/>
        <v>#VALUE!</v>
      </c>
      <c r="M175" s="22" t="e">
        <f t="shared" si="56"/>
        <v>#VALUE!</v>
      </c>
      <c r="N175" s="22" t="e">
        <f t="shared" si="56"/>
        <v>#VALUE!</v>
      </c>
      <c r="O175" s="22" t="e">
        <f t="shared" si="56"/>
        <v>#VALUE!</v>
      </c>
      <c r="P175" s="22" t="e">
        <f t="shared" si="56"/>
        <v>#VALUE!</v>
      </c>
      <c r="Q175" s="22" t="e">
        <f t="shared" si="56"/>
        <v>#VALUE!</v>
      </c>
      <c r="R175" s="22" t="e">
        <f t="shared" si="56"/>
        <v>#VALUE!</v>
      </c>
      <c r="S175" s="22" t="e">
        <f t="shared" si="56"/>
        <v>#VALUE!</v>
      </c>
      <c r="T175" s="22" t="e">
        <f t="shared" si="56"/>
        <v>#VALUE!</v>
      </c>
      <c r="U175" s="22" t="e">
        <f t="shared" si="56"/>
        <v>#VALUE!</v>
      </c>
      <c r="V175" s="22" t="e">
        <f t="shared" si="56"/>
        <v>#VALUE!</v>
      </c>
      <c r="W175" s="22" t="e">
        <f t="shared" si="56"/>
        <v>#VALUE!</v>
      </c>
      <c r="X175" s="22" t="e">
        <f t="shared" si="56"/>
        <v>#VALUE!</v>
      </c>
      <c r="Y175" s="22" t="e">
        <f t="shared" si="56"/>
        <v>#VALUE!</v>
      </c>
      <c r="Z175" s="22" t="e">
        <f t="shared" si="56"/>
        <v>#VALUE!</v>
      </c>
      <c r="AA175" s="22" t="e">
        <f t="shared" si="56"/>
        <v>#VALUE!</v>
      </c>
      <c r="AB175" s="22" t="e">
        <f t="shared" si="56"/>
        <v>#VALUE!</v>
      </c>
      <c r="AC175" s="22" t="e">
        <f t="shared" si="56"/>
        <v>#VALUE!</v>
      </c>
      <c r="AD175" s="22" t="e">
        <f t="shared" si="56"/>
        <v>#VALUE!</v>
      </c>
      <c r="AE175" s="22" t="e">
        <f t="shared" si="56"/>
        <v>#VALUE!</v>
      </c>
      <c r="AF175" s="22" t="e">
        <f t="shared" si="56"/>
        <v>#VALUE!</v>
      </c>
      <c r="AG175" s="22" t="e">
        <f t="shared" si="56"/>
        <v>#VALUE!</v>
      </c>
      <c r="AH175" s="37"/>
      <c r="AI175" s="38"/>
    </row>
    <row r="176" spans="2:36" x14ac:dyDescent="0.15">
      <c r="B176" s="20" t="s">
        <v>14</v>
      </c>
      <c r="C176" s="39" t="e">
        <f>IF(EDATE(C161,1)&gt;$G$14,"",EDATE(C161,1))</f>
        <v>#VALUE!</v>
      </c>
      <c r="D176" s="22" t="e">
        <f t="shared" ref="D176:AG176" si="57">IF(D175&gt;$G$14,"",IF(C176=EOMONTH(DATE($C173,$D173,1),0),"",IF(C176="","",C176+1)))</f>
        <v>#VALUE!</v>
      </c>
      <c r="E176" s="22" t="e">
        <f t="shared" si="57"/>
        <v>#VALUE!</v>
      </c>
      <c r="F176" s="22" t="e">
        <f t="shared" si="57"/>
        <v>#VALUE!</v>
      </c>
      <c r="G176" s="22" t="e">
        <f t="shared" si="57"/>
        <v>#VALUE!</v>
      </c>
      <c r="H176" s="22" t="e">
        <f t="shared" si="57"/>
        <v>#VALUE!</v>
      </c>
      <c r="I176" s="22" t="e">
        <f t="shared" si="57"/>
        <v>#VALUE!</v>
      </c>
      <c r="J176" s="22" t="e">
        <f t="shared" si="57"/>
        <v>#VALUE!</v>
      </c>
      <c r="K176" s="22" t="e">
        <f t="shared" si="57"/>
        <v>#VALUE!</v>
      </c>
      <c r="L176" s="22" t="e">
        <f t="shared" si="57"/>
        <v>#VALUE!</v>
      </c>
      <c r="M176" s="22" t="e">
        <f t="shared" si="57"/>
        <v>#VALUE!</v>
      </c>
      <c r="N176" s="22" t="e">
        <f t="shared" si="57"/>
        <v>#VALUE!</v>
      </c>
      <c r="O176" s="22" t="e">
        <f t="shared" si="57"/>
        <v>#VALUE!</v>
      </c>
      <c r="P176" s="22" t="e">
        <f t="shared" si="57"/>
        <v>#VALUE!</v>
      </c>
      <c r="Q176" s="22" t="e">
        <f t="shared" si="57"/>
        <v>#VALUE!</v>
      </c>
      <c r="R176" s="22" t="e">
        <f t="shared" si="57"/>
        <v>#VALUE!</v>
      </c>
      <c r="S176" s="22" t="e">
        <f t="shared" si="57"/>
        <v>#VALUE!</v>
      </c>
      <c r="T176" s="22" t="e">
        <f t="shared" si="57"/>
        <v>#VALUE!</v>
      </c>
      <c r="U176" s="22" t="e">
        <f t="shared" si="57"/>
        <v>#VALUE!</v>
      </c>
      <c r="V176" s="22" t="e">
        <f t="shared" si="57"/>
        <v>#VALUE!</v>
      </c>
      <c r="W176" s="22" t="e">
        <f t="shared" si="57"/>
        <v>#VALUE!</v>
      </c>
      <c r="X176" s="22" t="e">
        <f t="shared" si="57"/>
        <v>#VALUE!</v>
      </c>
      <c r="Y176" s="22" t="e">
        <f t="shared" si="57"/>
        <v>#VALUE!</v>
      </c>
      <c r="Z176" s="22" t="e">
        <f t="shared" si="57"/>
        <v>#VALUE!</v>
      </c>
      <c r="AA176" s="22" t="e">
        <f t="shared" si="57"/>
        <v>#VALUE!</v>
      </c>
      <c r="AB176" s="22" t="e">
        <f t="shared" si="57"/>
        <v>#VALUE!</v>
      </c>
      <c r="AC176" s="22" t="e">
        <f t="shared" si="57"/>
        <v>#VALUE!</v>
      </c>
      <c r="AD176" s="22" t="e">
        <f t="shared" si="57"/>
        <v>#VALUE!</v>
      </c>
      <c r="AE176" s="22" t="e">
        <f t="shared" si="57"/>
        <v>#VALUE!</v>
      </c>
      <c r="AF176" s="22" t="e">
        <f t="shared" si="57"/>
        <v>#VALUE!</v>
      </c>
      <c r="AG176" s="22" t="e">
        <f t="shared" si="57"/>
        <v>#VALUE!</v>
      </c>
      <c r="AH176" s="23" t="s">
        <v>15</v>
      </c>
      <c r="AI176" s="24">
        <f>+COUNTIFS(C177:AG177,"土",C178:AG178,"")+COUNTIFS(C177:AG177,"日",C178:AG178,"")</f>
        <v>0</v>
      </c>
    </row>
    <row r="177" spans="2:36" s="26" customFormat="1" x14ac:dyDescent="0.15">
      <c r="B177" s="40" t="s">
        <v>5</v>
      </c>
      <c r="C177" s="51" t="str">
        <f>IFERROR(TEXT(WEEKDAY(+C176),"aaa"),"")</f>
        <v/>
      </c>
      <c r="D177" s="51" t="str">
        <f t="shared" ref="D177:AG177" si="58">IFERROR(TEXT(WEEKDAY(+D176),"aaa"),"")</f>
        <v/>
      </c>
      <c r="E177" s="51" t="str">
        <f t="shared" si="58"/>
        <v/>
      </c>
      <c r="F177" s="51" t="str">
        <f t="shared" si="58"/>
        <v/>
      </c>
      <c r="G177" s="51" t="str">
        <f t="shared" si="58"/>
        <v/>
      </c>
      <c r="H177" s="51" t="str">
        <f t="shared" si="58"/>
        <v/>
      </c>
      <c r="I177" s="51" t="str">
        <f t="shared" si="58"/>
        <v/>
      </c>
      <c r="J177" s="51" t="str">
        <f t="shared" si="58"/>
        <v/>
      </c>
      <c r="K177" s="51" t="str">
        <f t="shared" si="58"/>
        <v/>
      </c>
      <c r="L177" s="51" t="str">
        <f t="shared" si="58"/>
        <v/>
      </c>
      <c r="M177" s="51" t="str">
        <f t="shared" si="58"/>
        <v/>
      </c>
      <c r="N177" s="51" t="str">
        <f t="shared" si="58"/>
        <v/>
      </c>
      <c r="O177" s="51" t="str">
        <f t="shared" si="58"/>
        <v/>
      </c>
      <c r="P177" s="51" t="str">
        <f t="shared" si="58"/>
        <v/>
      </c>
      <c r="Q177" s="51" t="str">
        <f t="shared" si="58"/>
        <v/>
      </c>
      <c r="R177" s="51" t="str">
        <f t="shared" si="58"/>
        <v/>
      </c>
      <c r="S177" s="51" t="str">
        <f t="shared" si="58"/>
        <v/>
      </c>
      <c r="T177" s="51" t="str">
        <f t="shared" si="58"/>
        <v/>
      </c>
      <c r="U177" s="51" t="str">
        <f t="shared" si="58"/>
        <v/>
      </c>
      <c r="V177" s="51" t="str">
        <f t="shared" si="58"/>
        <v/>
      </c>
      <c r="W177" s="51" t="str">
        <f t="shared" si="58"/>
        <v/>
      </c>
      <c r="X177" s="51" t="str">
        <f t="shared" si="58"/>
        <v/>
      </c>
      <c r="Y177" s="51" t="str">
        <f t="shared" si="58"/>
        <v/>
      </c>
      <c r="Z177" s="51" t="str">
        <f t="shared" si="58"/>
        <v/>
      </c>
      <c r="AA177" s="51" t="str">
        <f t="shared" si="58"/>
        <v/>
      </c>
      <c r="AB177" s="51" t="str">
        <f t="shared" si="58"/>
        <v/>
      </c>
      <c r="AC177" s="51" t="str">
        <f t="shared" si="58"/>
        <v/>
      </c>
      <c r="AD177" s="51" t="str">
        <f t="shared" si="58"/>
        <v/>
      </c>
      <c r="AE177" s="51" t="str">
        <f t="shared" si="58"/>
        <v/>
      </c>
      <c r="AF177" s="51" t="str">
        <f t="shared" si="58"/>
        <v/>
      </c>
      <c r="AG177" s="51" t="str">
        <f t="shared" si="58"/>
        <v/>
      </c>
      <c r="AH177" s="23" t="s">
        <v>17</v>
      </c>
      <c r="AI177" s="24">
        <f>+COUNTIF(C178:AG178,"夏休")+COUNTIF(C178:AG178,"冬休")+COUNTIF(C178:AG178,"中止")+COUNTIF(C178:AG178,"工場")+COUNTIF(C178:AG178,"他")</f>
        <v>0</v>
      </c>
    </row>
    <row r="178" spans="2:36" s="26" customFormat="1" ht="13.5" customHeight="1" x14ac:dyDescent="0.15">
      <c r="B178" s="82" t="s">
        <v>16</v>
      </c>
      <c r="C178" s="84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6"/>
      <c r="AH178" s="27" t="s">
        <v>2</v>
      </c>
      <c r="AI178" s="28">
        <f>COUNT(C176:AG176)-AI177</f>
        <v>0</v>
      </c>
    </row>
    <row r="179" spans="2:36" s="26" customFormat="1" ht="13.5" customHeight="1" x14ac:dyDescent="0.15">
      <c r="B179" s="83"/>
      <c r="C179" s="84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6"/>
      <c r="AH179" s="27" t="s">
        <v>6</v>
      </c>
      <c r="AI179" s="29">
        <f>+COUNTIF(C180:AG181,"休")</f>
        <v>0</v>
      </c>
      <c r="AJ179" s="30" t="e">
        <f>IF(AI180&gt;0.285,"",IF(AI179&lt;AI176,"←計画日数が足りません",""))</f>
        <v>#DIV/0!</v>
      </c>
    </row>
    <row r="180" spans="2:36" s="26" customFormat="1" ht="13.5" customHeight="1" x14ac:dyDescent="0.15">
      <c r="B180" s="77" t="s">
        <v>0</v>
      </c>
      <c r="C180" s="78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70"/>
      <c r="AH180" s="27" t="s">
        <v>8</v>
      </c>
      <c r="AI180" s="31" t="e">
        <f>+AI179/AI178</f>
        <v>#DIV/0!</v>
      </c>
    </row>
    <row r="181" spans="2:36" s="26" customFormat="1" x14ac:dyDescent="0.15">
      <c r="B181" s="77"/>
      <c r="C181" s="78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70"/>
      <c r="AH181" s="27" t="s">
        <v>9</v>
      </c>
      <c r="AI181" s="29">
        <f>+COUNTA(C182:AG183)</f>
        <v>0</v>
      </c>
    </row>
    <row r="182" spans="2:36" s="26" customFormat="1" x14ac:dyDescent="0.15">
      <c r="B182" s="71" t="s">
        <v>7</v>
      </c>
      <c r="C182" s="73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5"/>
      <c r="AH182" s="32" t="s">
        <v>4</v>
      </c>
      <c r="AI182" s="33" t="e">
        <f>+AI181/AI178</f>
        <v>#DIV/0!</v>
      </c>
    </row>
    <row r="183" spans="2:36" s="26" customFormat="1" x14ac:dyDescent="0.15">
      <c r="B183" s="72"/>
      <c r="C183" s="74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6"/>
      <c r="AH183" s="34"/>
      <c r="AI183" s="35"/>
      <c r="AJ183" s="30"/>
    </row>
    <row r="184" spans="2:36" hidden="1" x14ac:dyDescent="0.15">
      <c r="B184" s="15"/>
      <c r="C184" s="46" t="e">
        <f t="shared" ref="C184:AG184" si="59">IF(AND(DAY(C176)&gt;=22,DAY(C176)&lt;=28,C177="土"),1,0)</f>
        <v>#VALUE!</v>
      </c>
      <c r="D184" s="46" t="e">
        <f t="shared" si="59"/>
        <v>#VALUE!</v>
      </c>
      <c r="E184" s="46" t="e">
        <f t="shared" si="59"/>
        <v>#VALUE!</v>
      </c>
      <c r="F184" s="46" t="e">
        <f t="shared" si="59"/>
        <v>#VALUE!</v>
      </c>
      <c r="G184" s="46" t="e">
        <f t="shared" si="59"/>
        <v>#VALUE!</v>
      </c>
      <c r="H184" s="46" t="e">
        <f t="shared" si="59"/>
        <v>#VALUE!</v>
      </c>
      <c r="I184" s="46" t="e">
        <f t="shared" si="59"/>
        <v>#VALUE!</v>
      </c>
      <c r="J184" s="46" t="e">
        <f t="shared" si="59"/>
        <v>#VALUE!</v>
      </c>
      <c r="K184" s="46" t="e">
        <f t="shared" si="59"/>
        <v>#VALUE!</v>
      </c>
      <c r="L184" s="46" t="e">
        <f t="shared" si="59"/>
        <v>#VALUE!</v>
      </c>
      <c r="M184" s="46" t="e">
        <f t="shared" si="59"/>
        <v>#VALUE!</v>
      </c>
      <c r="N184" s="46" t="e">
        <f t="shared" si="59"/>
        <v>#VALUE!</v>
      </c>
      <c r="O184" s="46" t="e">
        <f t="shared" si="59"/>
        <v>#VALUE!</v>
      </c>
      <c r="P184" s="46" t="e">
        <f t="shared" si="59"/>
        <v>#VALUE!</v>
      </c>
      <c r="Q184" s="46" t="e">
        <f t="shared" si="59"/>
        <v>#VALUE!</v>
      </c>
      <c r="R184" s="46" t="e">
        <f t="shared" si="59"/>
        <v>#VALUE!</v>
      </c>
      <c r="S184" s="46" t="e">
        <f t="shared" si="59"/>
        <v>#VALUE!</v>
      </c>
      <c r="T184" s="46" t="e">
        <f t="shared" si="59"/>
        <v>#VALUE!</v>
      </c>
      <c r="U184" s="46" t="e">
        <f t="shared" si="59"/>
        <v>#VALUE!</v>
      </c>
      <c r="V184" s="46" t="e">
        <f t="shared" si="59"/>
        <v>#VALUE!</v>
      </c>
      <c r="W184" s="46" t="e">
        <f t="shared" si="59"/>
        <v>#VALUE!</v>
      </c>
      <c r="X184" s="46" t="e">
        <f t="shared" si="59"/>
        <v>#VALUE!</v>
      </c>
      <c r="Y184" s="46" t="e">
        <f t="shared" si="59"/>
        <v>#VALUE!</v>
      </c>
      <c r="Z184" s="46" t="e">
        <f t="shared" si="59"/>
        <v>#VALUE!</v>
      </c>
      <c r="AA184" s="46" t="e">
        <f t="shared" si="59"/>
        <v>#VALUE!</v>
      </c>
      <c r="AB184" s="46" t="e">
        <f t="shared" si="59"/>
        <v>#VALUE!</v>
      </c>
      <c r="AC184" s="46" t="e">
        <f t="shared" si="59"/>
        <v>#VALUE!</v>
      </c>
      <c r="AD184" s="46" t="e">
        <f t="shared" si="59"/>
        <v>#VALUE!</v>
      </c>
      <c r="AE184" s="46" t="e">
        <f t="shared" si="59"/>
        <v>#VALUE!</v>
      </c>
      <c r="AF184" s="46" t="e">
        <f t="shared" si="59"/>
        <v>#VALUE!</v>
      </c>
      <c r="AG184" s="46" t="e">
        <f t="shared" si="59"/>
        <v>#VALUE!</v>
      </c>
      <c r="AH184" s="47" t="s">
        <v>18</v>
      </c>
      <c r="AI184" s="48">
        <f>_xlfn.AGGREGATE(9,6,C184:AG184)</f>
        <v>0</v>
      </c>
      <c r="AJ184" s="30"/>
    </row>
    <row r="185" spans="2:36" hidden="1" x14ac:dyDescent="0.15">
      <c r="B185" s="15"/>
      <c r="C185" s="49" t="e">
        <f t="shared" ref="C185:AG185" si="60">IF(AND(DAY(C176)&gt;=22,DAY(C176)&lt;=28,C177="土",OR(C182="休",C182="雨")),1,0)</f>
        <v>#VALUE!</v>
      </c>
      <c r="D185" s="49" t="e">
        <f t="shared" si="60"/>
        <v>#VALUE!</v>
      </c>
      <c r="E185" s="49" t="e">
        <f t="shared" si="60"/>
        <v>#VALUE!</v>
      </c>
      <c r="F185" s="49" t="e">
        <f t="shared" si="60"/>
        <v>#VALUE!</v>
      </c>
      <c r="G185" s="49" t="e">
        <f t="shared" si="60"/>
        <v>#VALUE!</v>
      </c>
      <c r="H185" s="49" t="e">
        <f t="shared" si="60"/>
        <v>#VALUE!</v>
      </c>
      <c r="I185" s="49" t="e">
        <f t="shared" si="60"/>
        <v>#VALUE!</v>
      </c>
      <c r="J185" s="49" t="e">
        <f t="shared" si="60"/>
        <v>#VALUE!</v>
      </c>
      <c r="K185" s="49" t="e">
        <f t="shared" si="60"/>
        <v>#VALUE!</v>
      </c>
      <c r="L185" s="49" t="e">
        <f t="shared" si="60"/>
        <v>#VALUE!</v>
      </c>
      <c r="M185" s="49" t="e">
        <f t="shared" si="60"/>
        <v>#VALUE!</v>
      </c>
      <c r="N185" s="49" t="e">
        <f t="shared" si="60"/>
        <v>#VALUE!</v>
      </c>
      <c r="O185" s="49" t="e">
        <f t="shared" si="60"/>
        <v>#VALUE!</v>
      </c>
      <c r="P185" s="49" t="e">
        <f t="shared" si="60"/>
        <v>#VALUE!</v>
      </c>
      <c r="Q185" s="49" t="e">
        <f t="shared" si="60"/>
        <v>#VALUE!</v>
      </c>
      <c r="R185" s="49" t="e">
        <f t="shared" si="60"/>
        <v>#VALUE!</v>
      </c>
      <c r="S185" s="49" t="e">
        <f t="shared" si="60"/>
        <v>#VALUE!</v>
      </c>
      <c r="T185" s="49" t="e">
        <f t="shared" si="60"/>
        <v>#VALUE!</v>
      </c>
      <c r="U185" s="49" t="e">
        <f t="shared" si="60"/>
        <v>#VALUE!</v>
      </c>
      <c r="V185" s="49" t="e">
        <f t="shared" si="60"/>
        <v>#VALUE!</v>
      </c>
      <c r="W185" s="49" t="e">
        <f t="shared" si="60"/>
        <v>#VALUE!</v>
      </c>
      <c r="X185" s="49" t="e">
        <f t="shared" si="60"/>
        <v>#VALUE!</v>
      </c>
      <c r="Y185" s="49" t="e">
        <f t="shared" si="60"/>
        <v>#VALUE!</v>
      </c>
      <c r="Z185" s="49" t="e">
        <f t="shared" si="60"/>
        <v>#VALUE!</v>
      </c>
      <c r="AA185" s="49" t="e">
        <f t="shared" si="60"/>
        <v>#VALUE!</v>
      </c>
      <c r="AB185" s="49" t="e">
        <f t="shared" si="60"/>
        <v>#VALUE!</v>
      </c>
      <c r="AC185" s="49" t="e">
        <f t="shared" si="60"/>
        <v>#VALUE!</v>
      </c>
      <c r="AD185" s="49" t="e">
        <f t="shared" si="60"/>
        <v>#VALUE!</v>
      </c>
      <c r="AE185" s="49" t="e">
        <f t="shared" si="60"/>
        <v>#VALUE!</v>
      </c>
      <c r="AF185" s="49" t="e">
        <f t="shared" si="60"/>
        <v>#VALUE!</v>
      </c>
      <c r="AG185" s="49" t="e">
        <f t="shared" si="60"/>
        <v>#VALUE!</v>
      </c>
      <c r="AH185" s="50" t="s">
        <v>19</v>
      </c>
      <c r="AI185" s="48">
        <f>_xlfn.AGGREGATE(9,6,C185:AG185)</f>
        <v>0</v>
      </c>
      <c r="AJ185" s="30"/>
    </row>
    <row r="186" spans="2:36" s="26" customFormat="1" x14ac:dyDescent="0.15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I186" s="41"/>
    </row>
    <row r="187" spans="2:36" hidden="1" x14ac:dyDescent="0.15">
      <c r="C187" s="2" t="e">
        <f>YEAR(C190)</f>
        <v>#VALUE!</v>
      </c>
      <c r="D187" s="2" t="e">
        <f>MONTH(C190)</f>
        <v>#VALUE!</v>
      </c>
    </row>
    <row r="188" spans="2:36" x14ac:dyDescent="0.15">
      <c r="B188" s="6" t="s">
        <v>13</v>
      </c>
      <c r="C188" s="79" t="e">
        <f>C190</f>
        <v>#VALUE!</v>
      </c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1"/>
    </row>
    <row r="189" spans="2:36" hidden="1" x14ac:dyDescent="0.15">
      <c r="B189" s="36"/>
      <c r="C189" s="22" t="e">
        <f>DATE($C187,$D187,1)</f>
        <v>#VALUE!</v>
      </c>
      <c r="D189" s="22" t="e">
        <f t="shared" ref="D189:AG189" si="61">C189+1</f>
        <v>#VALUE!</v>
      </c>
      <c r="E189" s="22" t="e">
        <f t="shared" si="61"/>
        <v>#VALUE!</v>
      </c>
      <c r="F189" s="22" t="e">
        <f t="shared" si="61"/>
        <v>#VALUE!</v>
      </c>
      <c r="G189" s="22" t="e">
        <f t="shared" si="61"/>
        <v>#VALUE!</v>
      </c>
      <c r="H189" s="22" t="e">
        <f t="shared" si="61"/>
        <v>#VALUE!</v>
      </c>
      <c r="I189" s="22" t="e">
        <f t="shared" si="61"/>
        <v>#VALUE!</v>
      </c>
      <c r="J189" s="22" t="e">
        <f t="shared" si="61"/>
        <v>#VALUE!</v>
      </c>
      <c r="K189" s="22" t="e">
        <f t="shared" si="61"/>
        <v>#VALUE!</v>
      </c>
      <c r="L189" s="22" t="e">
        <f t="shared" si="61"/>
        <v>#VALUE!</v>
      </c>
      <c r="M189" s="22" t="e">
        <f t="shared" si="61"/>
        <v>#VALUE!</v>
      </c>
      <c r="N189" s="22" t="e">
        <f t="shared" si="61"/>
        <v>#VALUE!</v>
      </c>
      <c r="O189" s="22" t="e">
        <f t="shared" si="61"/>
        <v>#VALUE!</v>
      </c>
      <c r="P189" s="22" t="e">
        <f t="shared" si="61"/>
        <v>#VALUE!</v>
      </c>
      <c r="Q189" s="22" t="e">
        <f t="shared" si="61"/>
        <v>#VALUE!</v>
      </c>
      <c r="R189" s="22" t="e">
        <f t="shared" si="61"/>
        <v>#VALUE!</v>
      </c>
      <c r="S189" s="22" t="e">
        <f t="shared" si="61"/>
        <v>#VALUE!</v>
      </c>
      <c r="T189" s="22" t="e">
        <f t="shared" si="61"/>
        <v>#VALUE!</v>
      </c>
      <c r="U189" s="22" t="e">
        <f t="shared" si="61"/>
        <v>#VALUE!</v>
      </c>
      <c r="V189" s="22" t="e">
        <f t="shared" si="61"/>
        <v>#VALUE!</v>
      </c>
      <c r="W189" s="22" t="e">
        <f t="shared" si="61"/>
        <v>#VALUE!</v>
      </c>
      <c r="X189" s="22" t="e">
        <f t="shared" si="61"/>
        <v>#VALUE!</v>
      </c>
      <c r="Y189" s="22" t="e">
        <f t="shared" si="61"/>
        <v>#VALUE!</v>
      </c>
      <c r="Z189" s="22" t="e">
        <f t="shared" si="61"/>
        <v>#VALUE!</v>
      </c>
      <c r="AA189" s="22" t="e">
        <f t="shared" si="61"/>
        <v>#VALUE!</v>
      </c>
      <c r="AB189" s="22" t="e">
        <f t="shared" si="61"/>
        <v>#VALUE!</v>
      </c>
      <c r="AC189" s="22" t="e">
        <f t="shared" si="61"/>
        <v>#VALUE!</v>
      </c>
      <c r="AD189" s="22" t="e">
        <f t="shared" si="61"/>
        <v>#VALUE!</v>
      </c>
      <c r="AE189" s="22" t="e">
        <f t="shared" si="61"/>
        <v>#VALUE!</v>
      </c>
      <c r="AF189" s="22" t="e">
        <f t="shared" si="61"/>
        <v>#VALUE!</v>
      </c>
      <c r="AG189" s="22" t="e">
        <f t="shared" si="61"/>
        <v>#VALUE!</v>
      </c>
      <c r="AH189" s="37"/>
      <c r="AI189" s="38"/>
    </row>
    <row r="190" spans="2:36" x14ac:dyDescent="0.15">
      <c r="B190" s="20" t="s">
        <v>14</v>
      </c>
      <c r="C190" s="39" t="e">
        <f>IF(EDATE(C175,1)&gt;$G$14,"",EDATE(C175,1))</f>
        <v>#VALUE!</v>
      </c>
      <c r="D190" s="22" t="e">
        <f t="shared" ref="D190:AG190" si="62">IF(D189&gt;$G$14,"",IF(C190=EOMONTH(DATE($C187,$D187,1),0),"",IF(C190="","",C190+1)))</f>
        <v>#VALUE!</v>
      </c>
      <c r="E190" s="22" t="e">
        <f t="shared" si="62"/>
        <v>#VALUE!</v>
      </c>
      <c r="F190" s="22" t="e">
        <f t="shared" si="62"/>
        <v>#VALUE!</v>
      </c>
      <c r="G190" s="22" t="e">
        <f t="shared" si="62"/>
        <v>#VALUE!</v>
      </c>
      <c r="H190" s="22" t="e">
        <f t="shared" si="62"/>
        <v>#VALUE!</v>
      </c>
      <c r="I190" s="22" t="e">
        <f t="shared" si="62"/>
        <v>#VALUE!</v>
      </c>
      <c r="J190" s="22" t="e">
        <f t="shared" si="62"/>
        <v>#VALUE!</v>
      </c>
      <c r="K190" s="22" t="e">
        <f t="shared" si="62"/>
        <v>#VALUE!</v>
      </c>
      <c r="L190" s="22" t="e">
        <f t="shared" si="62"/>
        <v>#VALUE!</v>
      </c>
      <c r="M190" s="22" t="e">
        <f t="shared" si="62"/>
        <v>#VALUE!</v>
      </c>
      <c r="N190" s="22" t="e">
        <f t="shared" si="62"/>
        <v>#VALUE!</v>
      </c>
      <c r="O190" s="22" t="e">
        <f t="shared" si="62"/>
        <v>#VALUE!</v>
      </c>
      <c r="P190" s="22" t="e">
        <f t="shared" si="62"/>
        <v>#VALUE!</v>
      </c>
      <c r="Q190" s="22" t="e">
        <f t="shared" si="62"/>
        <v>#VALUE!</v>
      </c>
      <c r="R190" s="22" t="e">
        <f t="shared" si="62"/>
        <v>#VALUE!</v>
      </c>
      <c r="S190" s="22" t="e">
        <f t="shared" si="62"/>
        <v>#VALUE!</v>
      </c>
      <c r="T190" s="22" t="e">
        <f t="shared" si="62"/>
        <v>#VALUE!</v>
      </c>
      <c r="U190" s="22" t="e">
        <f t="shared" si="62"/>
        <v>#VALUE!</v>
      </c>
      <c r="V190" s="22" t="e">
        <f t="shared" si="62"/>
        <v>#VALUE!</v>
      </c>
      <c r="W190" s="22" t="e">
        <f t="shared" si="62"/>
        <v>#VALUE!</v>
      </c>
      <c r="X190" s="22" t="e">
        <f t="shared" si="62"/>
        <v>#VALUE!</v>
      </c>
      <c r="Y190" s="22" t="e">
        <f t="shared" si="62"/>
        <v>#VALUE!</v>
      </c>
      <c r="Z190" s="22" t="e">
        <f t="shared" si="62"/>
        <v>#VALUE!</v>
      </c>
      <c r="AA190" s="22" t="e">
        <f t="shared" si="62"/>
        <v>#VALUE!</v>
      </c>
      <c r="AB190" s="22" t="e">
        <f t="shared" si="62"/>
        <v>#VALUE!</v>
      </c>
      <c r="AC190" s="22" t="e">
        <f t="shared" si="62"/>
        <v>#VALUE!</v>
      </c>
      <c r="AD190" s="22" t="e">
        <f t="shared" si="62"/>
        <v>#VALUE!</v>
      </c>
      <c r="AE190" s="22" t="e">
        <f t="shared" si="62"/>
        <v>#VALUE!</v>
      </c>
      <c r="AF190" s="22" t="e">
        <f t="shared" si="62"/>
        <v>#VALUE!</v>
      </c>
      <c r="AG190" s="22" t="e">
        <f t="shared" si="62"/>
        <v>#VALUE!</v>
      </c>
      <c r="AH190" s="23" t="s">
        <v>15</v>
      </c>
      <c r="AI190" s="24">
        <f>+COUNTIFS(C191:AG191,"土",C192:AG192,"")+COUNTIFS(C191:AG191,"日",C192:AG192,"")</f>
        <v>0</v>
      </c>
    </row>
    <row r="191" spans="2:36" s="26" customFormat="1" x14ac:dyDescent="0.15">
      <c r="B191" s="40" t="s">
        <v>5</v>
      </c>
      <c r="C191" s="51" t="str">
        <f>IFERROR(TEXT(WEEKDAY(+C190),"aaa"),"")</f>
        <v/>
      </c>
      <c r="D191" s="51" t="str">
        <f t="shared" ref="D191:AG191" si="63">IFERROR(TEXT(WEEKDAY(+D190),"aaa"),"")</f>
        <v/>
      </c>
      <c r="E191" s="51" t="str">
        <f t="shared" si="63"/>
        <v/>
      </c>
      <c r="F191" s="51" t="str">
        <f t="shared" si="63"/>
        <v/>
      </c>
      <c r="G191" s="51" t="str">
        <f t="shared" si="63"/>
        <v/>
      </c>
      <c r="H191" s="51" t="str">
        <f t="shared" si="63"/>
        <v/>
      </c>
      <c r="I191" s="51" t="str">
        <f t="shared" si="63"/>
        <v/>
      </c>
      <c r="J191" s="51" t="str">
        <f t="shared" si="63"/>
        <v/>
      </c>
      <c r="K191" s="51" t="str">
        <f t="shared" si="63"/>
        <v/>
      </c>
      <c r="L191" s="51" t="str">
        <f t="shared" si="63"/>
        <v/>
      </c>
      <c r="M191" s="51" t="str">
        <f t="shared" si="63"/>
        <v/>
      </c>
      <c r="N191" s="51" t="str">
        <f t="shared" si="63"/>
        <v/>
      </c>
      <c r="O191" s="51" t="str">
        <f t="shared" si="63"/>
        <v/>
      </c>
      <c r="P191" s="51" t="str">
        <f t="shared" si="63"/>
        <v/>
      </c>
      <c r="Q191" s="51" t="str">
        <f t="shared" si="63"/>
        <v/>
      </c>
      <c r="R191" s="51" t="str">
        <f t="shared" si="63"/>
        <v/>
      </c>
      <c r="S191" s="51" t="str">
        <f t="shared" si="63"/>
        <v/>
      </c>
      <c r="T191" s="51" t="str">
        <f t="shared" si="63"/>
        <v/>
      </c>
      <c r="U191" s="51" t="str">
        <f t="shared" si="63"/>
        <v/>
      </c>
      <c r="V191" s="51" t="str">
        <f t="shared" si="63"/>
        <v/>
      </c>
      <c r="W191" s="51" t="str">
        <f t="shared" si="63"/>
        <v/>
      </c>
      <c r="X191" s="51" t="str">
        <f t="shared" si="63"/>
        <v/>
      </c>
      <c r="Y191" s="51" t="str">
        <f t="shared" si="63"/>
        <v/>
      </c>
      <c r="Z191" s="51" t="str">
        <f t="shared" si="63"/>
        <v/>
      </c>
      <c r="AA191" s="51" t="str">
        <f t="shared" si="63"/>
        <v/>
      </c>
      <c r="AB191" s="51" t="str">
        <f t="shared" si="63"/>
        <v/>
      </c>
      <c r="AC191" s="51" t="str">
        <f t="shared" si="63"/>
        <v/>
      </c>
      <c r="AD191" s="51" t="str">
        <f t="shared" si="63"/>
        <v/>
      </c>
      <c r="AE191" s="51" t="str">
        <f t="shared" si="63"/>
        <v/>
      </c>
      <c r="AF191" s="51" t="str">
        <f t="shared" si="63"/>
        <v/>
      </c>
      <c r="AG191" s="51" t="str">
        <f t="shared" si="63"/>
        <v/>
      </c>
      <c r="AH191" s="23" t="s">
        <v>17</v>
      </c>
      <c r="AI191" s="24">
        <f>+COUNTIF(C192:AG192,"夏休")+COUNTIF(C192:AG192,"冬休")+COUNTIF(C192:AG192,"中止")+COUNTIF(C192:AG192,"工場")+COUNTIF(C192:AG192,"他")</f>
        <v>0</v>
      </c>
    </row>
    <row r="192" spans="2:36" s="26" customFormat="1" ht="13.5" customHeight="1" x14ac:dyDescent="0.15">
      <c r="B192" s="82" t="s">
        <v>16</v>
      </c>
      <c r="C192" s="84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6"/>
      <c r="AH192" s="27" t="s">
        <v>2</v>
      </c>
      <c r="AI192" s="28">
        <f>COUNT(C190:AG190)-AI191</f>
        <v>0</v>
      </c>
    </row>
    <row r="193" spans="2:36" s="26" customFormat="1" ht="13.5" customHeight="1" x14ac:dyDescent="0.15">
      <c r="B193" s="83"/>
      <c r="C193" s="84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6"/>
      <c r="AH193" s="27" t="s">
        <v>6</v>
      </c>
      <c r="AI193" s="29">
        <f>+COUNTIF(C194:AG195,"休")</f>
        <v>0</v>
      </c>
      <c r="AJ193" s="30" t="e">
        <f>IF(AI194&gt;0.285,"",IF(AI193&lt;AI190,"←計画日数が足りません",""))</f>
        <v>#DIV/0!</v>
      </c>
    </row>
    <row r="194" spans="2:36" s="26" customFormat="1" ht="13.5" customHeight="1" x14ac:dyDescent="0.15">
      <c r="B194" s="77" t="s">
        <v>0</v>
      </c>
      <c r="C194" s="78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70"/>
      <c r="AH194" s="27" t="s">
        <v>8</v>
      </c>
      <c r="AI194" s="31" t="e">
        <f>+AI193/AI192</f>
        <v>#DIV/0!</v>
      </c>
    </row>
    <row r="195" spans="2:36" s="26" customFormat="1" x14ac:dyDescent="0.15">
      <c r="B195" s="77"/>
      <c r="C195" s="78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70"/>
      <c r="AH195" s="27" t="s">
        <v>9</v>
      </c>
      <c r="AI195" s="29">
        <f>+COUNTA(C196:AG197)</f>
        <v>0</v>
      </c>
    </row>
    <row r="196" spans="2:36" s="26" customFormat="1" x14ac:dyDescent="0.15">
      <c r="B196" s="71" t="s">
        <v>7</v>
      </c>
      <c r="C196" s="73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5"/>
      <c r="AH196" s="32" t="s">
        <v>4</v>
      </c>
      <c r="AI196" s="33" t="e">
        <f>+AI195/AI192</f>
        <v>#DIV/0!</v>
      </c>
    </row>
    <row r="197" spans="2:36" s="26" customFormat="1" x14ac:dyDescent="0.15">
      <c r="B197" s="72"/>
      <c r="C197" s="74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6"/>
      <c r="AH197" s="34"/>
      <c r="AI197" s="35"/>
      <c r="AJ197" s="30"/>
    </row>
    <row r="198" spans="2:36" hidden="1" x14ac:dyDescent="0.15">
      <c r="B198" s="15"/>
      <c r="C198" s="46" t="e">
        <f t="shared" ref="C198:AG198" si="64">IF(AND(DAY(C190)&gt;=22,DAY(C190)&lt;=28,C191="土"),1,0)</f>
        <v>#VALUE!</v>
      </c>
      <c r="D198" s="46" t="e">
        <f t="shared" si="64"/>
        <v>#VALUE!</v>
      </c>
      <c r="E198" s="46" t="e">
        <f t="shared" si="64"/>
        <v>#VALUE!</v>
      </c>
      <c r="F198" s="46" t="e">
        <f t="shared" si="64"/>
        <v>#VALUE!</v>
      </c>
      <c r="G198" s="46" t="e">
        <f t="shared" si="64"/>
        <v>#VALUE!</v>
      </c>
      <c r="H198" s="46" t="e">
        <f t="shared" si="64"/>
        <v>#VALUE!</v>
      </c>
      <c r="I198" s="46" t="e">
        <f t="shared" si="64"/>
        <v>#VALUE!</v>
      </c>
      <c r="J198" s="46" t="e">
        <f t="shared" si="64"/>
        <v>#VALUE!</v>
      </c>
      <c r="K198" s="46" t="e">
        <f t="shared" si="64"/>
        <v>#VALUE!</v>
      </c>
      <c r="L198" s="46" t="e">
        <f t="shared" si="64"/>
        <v>#VALUE!</v>
      </c>
      <c r="M198" s="46" t="e">
        <f t="shared" si="64"/>
        <v>#VALUE!</v>
      </c>
      <c r="N198" s="46" t="e">
        <f t="shared" si="64"/>
        <v>#VALUE!</v>
      </c>
      <c r="O198" s="46" t="e">
        <f t="shared" si="64"/>
        <v>#VALUE!</v>
      </c>
      <c r="P198" s="46" t="e">
        <f t="shared" si="64"/>
        <v>#VALUE!</v>
      </c>
      <c r="Q198" s="46" t="e">
        <f t="shared" si="64"/>
        <v>#VALUE!</v>
      </c>
      <c r="R198" s="46" t="e">
        <f t="shared" si="64"/>
        <v>#VALUE!</v>
      </c>
      <c r="S198" s="46" t="e">
        <f t="shared" si="64"/>
        <v>#VALUE!</v>
      </c>
      <c r="T198" s="46" t="e">
        <f t="shared" si="64"/>
        <v>#VALUE!</v>
      </c>
      <c r="U198" s="46" t="e">
        <f t="shared" si="64"/>
        <v>#VALUE!</v>
      </c>
      <c r="V198" s="46" t="e">
        <f t="shared" si="64"/>
        <v>#VALUE!</v>
      </c>
      <c r="W198" s="46" t="e">
        <f t="shared" si="64"/>
        <v>#VALUE!</v>
      </c>
      <c r="X198" s="46" t="e">
        <f t="shared" si="64"/>
        <v>#VALUE!</v>
      </c>
      <c r="Y198" s="46" t="e">
        <f t="shared" si="64"/>
        <v>#VALUE!</v>
      </c>
      <c r="Z198" s="46" t="e">
        <f t="shared" si="64"/>
        <v>#VALUE!</v>
      </c>
      <c r="AA198" s="46" t="e">
        <f t="shared" si="64"/>
        <v>#VALUE!</v>
      </c>
      <c r="AB198" s="46" t="e">
        <f t="shared" si="64"/>
        <v>#VALUE!</v>
      </c>
      <c r="AC198" s="46" t="e">
        <f t="shared" si="64"/>
        <v>#VALUE!</v>
      </c>
      <c r="AD198" s="46" t="e">
        <f t="shared" si="64"/>
        <v>#VALUE!</v>
      </c>
      <c r="AE198" s="46" t="e">
        <f t="shared" si="64"/>
        <v>#VALUE!</v>
      </c>
      <c r="AF198" s="46" t="e">
        <f t="shared" si="64"/>
        <v>#VALUE!</v>
      </c>
      <c r="AG198" s="46" t="e">
        <f t="shared" si="64"/>
        <v>#VALUE!</v>
      </c>
      <c r="AH198" s="47" t="s">
        <v>18</v>
      </c>
      <c r="AI198" s="48">
        <f>_xlfn.AGGREGATE(9,6,C198:AG198)</f>
        <v>0</v>
      </c>
      <c r="AJ198" s="30"/>
    </row>
    <row r="199" spans="2:36" hidden="1" x14ac:dyDescent="0.15">
      <c r="B199" s="15"/>
      <c r="C199" s="49" t="e">
        <f t="shared" ref="C199:AG199" si="65">IF(AND(DAY(C190)&gt;=22,DAY(C190)&lt;=28,C191="土",OR(C196="休",C196="雨")),1,0)</f>
        <v>#VALUE!</v>
      </c>
      <c r="D199" s="49" t="e">
        <f t="shared" si="65"/>
        <v>#VALUE!</v>
      </c>
      <c r="E199" s="49" t="e">
        <f t="shared" si="65"/>
        <v>#VALUE!</v>
      </c>
      <c r="F199" s="49" t="e">
        <f t="shared" si="65"/>
        <v>#VALUE!</v>
      </c>
      <c r="G199" s="49" t="e">
        <f t="shared" si="65"/>
        <v>#VALUE!</v>
      </c>
      <c r="H199" s="49" t="e">
        <f t="shared" si="65"/>
        <v>#VALUE!</v>
      </c>
      <c r="I199" s="49" t="e">
        <f t="shared" si="65"/>
        <v>#VALUE!</v>
      </c>
      <c r="J199" s="49" t="e">
        <f t="shared" si="65"/>
        <v>#VALUE!</v>
      </c>
      <c r="K199" s="49" t="e">
        <f t="shared" si="65"/>
        <v>#VALUE!</v>
      </c>
      <c r="L199" s="49" t="e">
        <f t="shared" si="65"/>
        <v>#VALUE!</v>
      </c>
      <c r="M199" s="49" t="e">
        <f t="shared" si="65"/>
        <v>#VALUE!</v>
      </c>
      <c r="N199" s="49" t="e">
        <f t="shared" si="65"/>
        <v>#VALUE!</v>
      </c>
      <c r="O199" s="49" t="e">
        <f t="shared" si="65"/>
        <v>#VALUE!</v>
      </c>
      <c r="P199" s="49" t="e">
        <f t="shared" si="65"/>
        <v>#VALUE!</v>
      </c>
      <c r="Q199" s="49" t="e">
        <f t="shared" si="65"/>
        <v>#VALUE!</v>
      </c>
      <c r="R199" s="49" t="e">
        <f t="shared" si="65"/>
        <v>#VALUE!</v>
      </c>
      <c r="S199" s="49" t="e">
        <f t="shared" si="65"/>
        <v>#VALUE!</v>
      </c>
      <c r="T199" s="49" t="e">
        <f t="shared" si="65"/>
        <v>#VALUE!</v>
      </c>
      <c r="U199" s="49" t="e">
        <f t="shared" si="65"/>
        <v>#VALUE!</v>
      </c>
      <c r="V199" s="49" t="e">
        <f t="shared" si="65"/>
        <v>#VALUE!</v>
      </c>
      <c r="W199" s="49" t="e">
        <f t="shared" si="65"/>
        <v>#VALUE!</v>
      </c>
      <c r="X199" s="49" t="e">
        <f t="shared" si="65"/>
        <v>#VALUE!</v>
      </c>
      <c r="Y199" s="49" t="e">
        <f t="shared" si="65"/>
        <v>#VALUE!</v>
      </c>
      <c r="Z199" s="49" t="e">
        <f t="shared" si="65"/>
        <v>#VALUE!</v>
      </c>
      <c r="AA199" s="49" t="e">
        <f t="shared" si="65"/>
        <v>#VALUE!</v>
      </c>
      <c r="AB199" s="49" t="e">
        <f t="shared" si="65"/>
        <v>#VALUE!</v>
      </c>
      <c r="AC199" s="49" t="e">
        <f t="shared" si="65"/>
        <v>#VALUE!</v>
      </c>
      <c r="AD199" s="49" t="e">
        <f t="shared" si="65"/>
        <v>#VALUE!</v>
      </c>
      <c r="AE199" s="49" t="e">
        <f t="shared" si="65"/>
        <v>#VALUE!</v>
      </c>
      <c r="AF199" s="49" t="e">
        <f t="shared" si="65"/>
        <v>#VALUE!</v>
      </c>
      <c r="AG199" s="49" t="e">
        <f t="shared" si="65"/>
        <v>#VALUE!</v>
      </c>
      <c r="AH199" s="50" t="s">
        <v>19</v>
      </c>
      <c r="AI199" s="48">
        <f>_xlfn.AGGREGATE(9,6,C199:AG199)</f>
        <v>0</v>
      </c>
      <c r="AJ199" s="30"/>
    </row>
    <row r="200" spans="2:36" s="26" customFormat="1" x14ac:dyDescent="0.15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I200" s="41"/>
    </row>
    <row r="201" spans="2:36" hidden="1" x14ac:dyDescent="0.15">
      <c r="C201" s="2" t="e">
        <f>YEAR(C204)</f>
        <v>#VALUE!</v>
      </c>
      <c r="D201" s="2" t="e">
        <f>MONTH(C204)</f>
        <v>#VALUE!</v>
      </c>
    </row>
    <row r="202" spans="2:36" x14ac:dyDescent="0.15">
      <c r="B202" s="6" t="s">
        <v>13</v>
      </c>
      <c r="C202" s="79" t="e">
        <f>C204</f>
        <v>#VALUE!</v>
      </c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1"/>
    </row>
    <row r="203" spans="2:36" hidden="1" x14ac:dyDescent="0.15">
      <c r="B203" s="36"/>
      <c r="C203" s="22" t="e">
        <f>DATE($C201,$D201,1)</f>
        <v>#VALUE!</v>
      </c>
      <c r="D203" s="22" t="e">
        <f t="shared" ref="D203:AG203" si="66">C203+1</f>
        <v>#VALUE!</v>
      </c>
      <c r="E203" s="22" t="e">
        <f t="shared" si="66"/>
        <v>#VALUE!</v>
      </c>
      <c r="F203" s="22" t="e">
        <f t="shared" si="66"/>
        <v>#VALUE!</v>
      </c>
      <c r="G203" s="22" t="e">
        <f t="shared" si="66"/>
        <v>#VALUE!</v>
      </c>
      <c r="H203" s="22" t="e">
        <f t="shared" si="66"/>
        <v>#VALUE!</v>
      </c>
      <c r="I203" s="22" t="e">
        <f t="shared" si="66"/>
        <v>#VALUE!</v>
      </c>
      <c r="J203" s="22" t="e">
        <f t="shared" si="66"/>
        <v>#VALUE!</v>
      </c>
      <c r="K203" s="22" t="e">
        <f t="shared" si="66"/>
        <v>#VALUE!</v>
      </c>
      <c r="L203" s="22" t="e">
        <f t="shared" si="66"/>
        <v>#VALUE!</v>
      </c>
      <c r="M203" s="22" t="e">
        <f t="shared" si="66"/>
        <v>#VALUE!</v>
      </c>
      <c r="N203" s="22" t="e">
        <f t="shared" si="66"/>
        <v>#VALUE!</v>
      </c>
      <c r="O203" s="22" t="e">
        <f t="shared" si="66"/>
        <v>#VALUE!</v>
      </c>
      <c r="P203" s="22" t="e">
        <f t="shared" si="66"/>
        <v>#VALUE!</v>
      </c>
      <c r="Q203" s="22" t="e">
        <f t="shared" si="66"/>
        <v>#VALUE!</v>
      </c>
      <c r="R203" s="22" t="e">
        <f t="shared" si="66"/>
        <v>#VALUE!</v>
      </c>
      <c r="S203" s="22" t="e">
        <f t="shared" si="66"/>
        <v>#VALUE!</v>
      </c>
      <c r="T203" s="22" t="e">
        <f t="shared" si="66"/>
        <v>#VALUE!</v>
      </c>
      <c r="U203" s="22" t="e">
        <f t="shared" si="66"/>
        <v>#VALUE!</v>
      </c>
      <c r="V203" s="22" t="e">
        <f t="shared" si="66"/>
        <v>#VALUE!</v>
      </c>
      <c r="W203" s="22" t="e">
        <f t="shared" si="66"/>
        <v>#VALUE!</v>
      </c>
      <c r="X203" s="22" t="e">
        <f t="shared" si="66"/>
        <v>#VALUE!</v>
      </c>
      <c r="Y203" s="22" t="e">
        <f t="shared" si="66"/>
        <v>#VALUE!</v>
      </c>
      <c r="Z203" s="22" t="e">
        <f t="shared" si="66"/>
        <v>#VALUE!</v>
      </c>
      <c r="AA203" s="22" t="e">
        <f t="shared" si="66"/>
        <v>#VALUE!</v>
      </c>
      <c r="AB203" s="22" t="e">
        <f t="shared" si="66"/>
        <v>#VALUE!</v>
      </c>
      <c r="AC203" s="22" t="e">
        <f t="shared" si="66"/>
        <v>#VALUE!</v>
      </c>
      <c r="AD203" s="22" t="e">
        <f t="shared" si="66"/>
        <v>#VALUE!</v>
      </c>
      <c r="AE203" s="22" t="e">
        <f t="shared" si="66"/>
        <v>#VALUE!</v>
      </c>
      <c r="AF203" s="22" t="e">
        <f t="shared" si="66"/>
        <v>#VALUE!</v>
      </c>
      <c r="AG203" s="22" t="e">
        <f t="shared" si="66"/>
        <v>#VALUE!</v>
      </c>
      <c r="AH203" s="37"/>
      <c r="AI203" s="38"/>
    </row>
    <row r="204" spans="2:36" x14ac:dyDescent="0.15">
      <c r="B204" s="20" t="s">
        <v>14</v>
      </c>
      <c r="C204" s="39" t="e">
        <f>IF(EDATE(C189,1)&gt;$G$14,"",EDATE(C189,1))</f>
        <v>#VALUE!</v>
      </c>
      <c r="D204" s="22" t="e">
        <f t="shared" ref="D204:AG204" si="67">IF(D203&gt;$G$14,"",IF(C204=EOMONTH(DATE($C201,$D201,1),0),"",IF(C204="","",C204+1)))</f>
        <v>#VALUE!</v>
      </c>
      <c r="E204" s="22" t="e">
        <f t="shared" si="67"/>
        <v>#VALUE!</v>
      </c>
      <c r="F204" s="22" t="e">
        <f t="shared" si="67"/>
        <v>#VALUE!</v>
      </c>
      <c r="G204" s="22" t="e">
        <f t="shared" si="67"/>
        <v>#VALUE!</v>
      </c>
      <c r="H204" s="22" t="e">
        <f t="shared" si="67"/>
        <v>#VALUE!</v>
      </c>
      <c r="I204" s="22" t="e">
        <f t="shared" si="67"/>
        <v>#VALUE!</v>
      </c>
      <c r="J204" s="22" t="e">
        <f t="shared" si="67"/>
        <v>#VALUE!</v>
      </c>
      <c r="K204" s="22" t="e">
        <f t="shared" si="67"/>
        <v>#VALUE!</v>
      </c>
      <c r="L204" s="22" t="e">
        <f t="shared" si="67"/>
        <v>#VALUE!</v>
      </c>
      <c r="M204" s="22" t="e">
        <f t="shared" si="67"/>
        <v>#VALUE!</v>
      </c>
      <c r="N204" s="22" t="e">
        <f t="shared" si="67"/>
        <v>#VALUE!</v>
      </c>
      <c r="O204" s="22" t="e">
        <f t="shared" si="67"/>
        <v>#VALUE!</v>
      </c>
      <c r="P204" s="22" t="e">
        <f t="shared" si="67"/>
        <v>#VALUE!</v>
      </c>
      <c r="Q204" s="22" t="e">
        <f t="shared" si="67"/>
        <v>#VALUE!</v>
      </c>
      <c r="R204" s="22" t="e">
        <f t="shared" si="67"/>
        <v>#VALUE!</v>
      </c>
      <c r="S204" s="22" t="e">
        <f t="shared" si="67"/>
        <v>#VALUE!</v>
      </c>
      <c r="T204" s="22" t="e">
        <f t="shared" si="67"/>
        <v>#VALUE!</v>
      </c>
      <c r="U204" s="22" t="e">
        <f t="shared" si="67"/>
        <v>#VALUE!</v>
      </c>
      <c r="V204" s="22" t="e">
        <f t="shared" si="67"/>
        <v>#VALUE!</v>
      </c>
      <c r="W204" s="22" t="e">
        <f t="shared" si="67"/>
        <v>#VALUE!</v>
      </c>
      <c r="X204" s="22" t="e">
        <f t="shared" si="67"/>
        <v>#VALUE!</v>
      </c>
      <c r="Y204" s="22" t="e">
        <f t="shared" si="67"/>
        <v>#VALUE!</v>
      </c>
      <c r="Z204" s="22" t="e">
        <f t="shared" si="67"/>
        <v>#VALUE!</v>
      </c>
      <c r="AA204" s="22" t="e">
        <f t="shared" si="67"/>
        <v>#VALUE!</v>
      </c>
      <c r="AB204" s="22" t="e">
        <f t="shared" si="67"/>
        <v>#VALUE!</v>
      </c>
      <c r="AC204" s="22" t="e">
        <f t="shared" si="67"/>
        <v>#VALUE!</v>
      </c>
      <c r="AD204" s="22" t="e">
        <f t="shared" si="67"/>
        <v>#VALUE!</v>
      </c>
      <c r="AE204" s="22" t="e">
        <f t="shared" si="67"/>
        <v>#VALUE!</v>
      </c>
      <c r="AF204" s="22" t="e">
        <f t="shared" si="67"/>
        <v>#VALUE!</v>
      </c>
      <c r="AG204" s="22" t="e">
        <f t="shared" si="67"/>
        <v>#VALUE!</v>
      </c>
      <c r="AH204" s="23" t="s">
        <v>15</v>
      </c>
      <c r="AI204" s="24">
        <f>+COUNTIFS(C205:AG205,"土",C206:AG206,"")+COUNTIFS(C205:AG205,"日",C206:AG206,"")</f>
        <v>0</v>
      </c>
    </row>
    <row r="205" spans="2:36" s="26" customFormat="1" x14ac:dyDescent="0.15">
      <c r="B205" s="40" t="s">
        <v>5</v>
      </c>
      <c r="C205" s="51" t="str">
        <f>IFERROR(TEXT(WEEKDAY(+C204),"aaa"),"")</f>
        <v/>
      </c>
      <c r="D205" s="51" t="str">
        <f t="shared" ref="D205:AG205" si="68">IFERROR(TEXT(WEEKDAY(+D204),"aaa"),"")</f>
        <v/>
      </c>
      <c r="E205" s="51" t="str">
        <f t="shared" si="68"/>
        <v/>
      </c>
      <c r="F205" s="51" t="str">
        <f t="shared" si="68"/>
        <v/>
      </c>
      <c r="G205" s="51" t="str">
        <f t="shared" si="68"/>
        <v/>
      </c>
      <c r="H205" s="51" t="str">
        <f t="shared" si="68"/>
        <v/>
      </c>
      <c r="I205" s="51" t="str">
        <f t="shared" si="68"/>
        <v/>
      </c>
      <c r="J205" s="51" t="str">
        <f t="shared" si="68"/>
        <v/>
      </c>
      <c r="K205" s="51" t="str">
        <f t="shared" si="68"/>
        <v/>
      </c>
      <c r="L205" s="51" t="str">
        <f t="shared" si="68"/>
        <v/>
      </c>
      <c r="M205" s="51" t="str">
        <f t="shared" si="68"/>
        <v/>
      </c>
      <c r="N205" s="51" t="str">
        <f t="shared" si="68"/>
        <v/>
      </c>
      <c r="O205" s="51" t="str">
        <f t="shared" si="68"/>
        <v/>
      </c>
      <c r="P205" s="51" t="str">
        <f t="shared" si="68"/>
        <v/>
      </c>
      <c r="Q205" s="51" t="str">
        <f t="shared" si="68"/>
        <v/>
      </c>
      <c r="R205" s="51" t="str">
        <f t="shared" si="68"/>
        <v/>
      </c>
      <c r="S205" s="51" t="str">
        <f t="shared" si="68"/>
        <v/>
      </c>
      <c r="T205" s="51" t="str">
        <f t="shared" si="68"/>
        <v/>
      </c>
      <c r="U205" s="51" t="str">
        <f t="shared" si="68"/>
        <v/>
      </c>
      <c r="V205" s="51" t="str">
        <f t="shared" si="68"/>
        <v/>
      </c>
      <c r="W205" s="51" t="str">
        <f t="shared" si="68"/>
        <v/>
      </c>
      <c r="X205" s="51" t="str">
        <f t="shared" si="68"/>
        <v/>
      </c>
      <c r="Y205" s="51" t="str">
        <f t="shared" si="68"/>
        <v/>
      </c>
      <c r="Z205" s="51" t="str">
        <f t="shared" si="68"/>
        <v/>
      </c>
      <c r="AA205" s="51" t="str">
        <f t="shared" si="68"/>
        <v/>
      </c>
      <c r="AB205" s="51" t="str">
        <f t="shared" si="68"/>
        <v/>
      </c>
      <c r="AC205" s="51" t="str">
        <f t="shared" si="68"/>
        <v/>
      </c>
      <c r="AD205" s="51" t="str">
        <f t="shared" si="68"/>
        <v/>
      </c>
      <c r="AE205" s="51" t="str">
        <f t="shared" si="68"/>
        <v/>
      </c>
      <c r="AF205" s="51" t="str">
        <f t="shared" si="68"/>
        <v/>
      </c>
      <c r="AG205" s="51" t="str">
        <f t="shared" si="68"/>
        <v/>
      </c>
      <c r="AH205" s="23" t="s">
        <v>17</v>
      </c>
      <c r="AI205" s="24">
        <f>+COUNTIF(C206:AG206,"夏休")+COUNTIF(C206:AG206,"冬休")+COUNTIF(C206:AG206,"中止")+COUNTIF(C206:AG206,"工場")+COUNTIF(C206:AG206,"他")</f>
        <v>0</v>
      </c>
    </row>
    <row r="206" spans="2:36" s="26" customFormat="1" ht="13.5" customHeight="1" x14ac:dyDescent="0.15">
      <c r="B206" s="82" t="s">
        <v>16</v>
      </c>
      <c r="C206" s="84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6"/>
      <c r="AH206" s="27" t="s">
        <v>2</v>
      </c>
      <c r="AI206" s="28">
        <f>COUNT(C204:AG204)-AI205</f>
        <v>0</v>
      </c>
    </row>
    <row r="207" spans="2:36" s="26" customFormat="1" ht="13.5" customHeight="1" x14ac:dyDescent="0.15">
      <c r="B207" s="83"/>
      <c r="C207" s="84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6"/>
      <c r="AH207" s="27" t="s">
        <v>6</v>
      </c>
      <c r="AI207" s="29">
        <f>+COUNTIF(C208:AG209,"休")</f>
        <v>0</v>
      </c>
      <c r="AJ207" s="30" t="e">
        <f>IF(AI208&gt;0.285,"",IF(AI207&lt;AI204,"←計画日数が足りません",""))</f>
        <v>#DIV/0!</v>
      </c>
    </row>
    <row r="208" spans="2:36" s="26" customFormat="1" ht="13.5" customHeight="1" x14ac:dyDescent="0.15">
      <c r="B208" s="77" t="s">
        <v>0</v>
      </c>
      <c r="C208" s="78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70"/>
      <c r="AH208" s="27" t="s">
        <v>8</v>
      </c>
      <c r="AI208" s="31" t="e">
        <f>+AI207/AI206</f>
        <v>#DIV/0!</v>
      </c>
    </row>
    <row r="209" spans="2:36" s="26" customFormat="1" x14ac:dyDescent="0.15">
      <c r="B209" s="77"/>
      <c r="C209" s="78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70"/>
      <c r="AH209" s="27" t="s">
        <v>9</v>
      </c>
      <c r="AI209" s="29">
        <f>+COUNTA(C210:AG211)</f>
        <v>0</v>
      </c>
    </row>
    <row r="210" spans="2:36" s="26" customFormat="1" x14ac:dyDescent="0.15">
      <c r="B210" s="71" t="s">
        <v>7</v>
      </c>
      <c r="C210" s="73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5"/>
      <c r="AH210" s="32" t="s">
        <v>4</v>
      </c>
      <c r="AI210" s="33" t="e">
        <f>+AI209/AI206</f>
        <v>#DIV/0!</v>
      </c>
    </row>
    <row r="211" spans="2:36" s="26" customFormat="1" x14ac:dyDescent="0.15">
      <c r="B211" s="72"/>
      <c r="C211" s="74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6"/>
      <c r="AH211" s="34"/>
      <c r="AI211" s="35"/>
      <c r="AJ211" s="30"/>
    </row>
    <row r="212" spans="2:36" hidden="1" x14ac:dyDescent="0.15">
      <c r="B212" s="15"/>
      <c r="C212" s="46" t="e">
        <f t="shared" ref="C212:AG212" si="69">IF(AND(DAY(C204)&gt;=22,DAY(C204)&lt;=28,C205="土"),1,0)</f>
        <v>#VALUE!</v>
      </c>
      <c r="D212" s="46" t="e">
        <f t="shared" si="69"/>
        <v>#VALUE!</v>
      </c>
      <c r="E212" s="46" t="e">
        <f t="shared" si="69"/>
        <v>#VALUE!</v>
      </c>
      <c r="F212" s="46" t="e">
        <f t="shared" si="69"/>
        <v>#VALUE!</v>
      </c>
      <c r="G212" s="46" t="e">
        <f t="shared" si="69"/>
        <v>#VALUE!</v>
      </c>
      <c r="H212" s="46" t="e">
        <f t="shared" si="69"/>
        <v>#VALUE!</v>
      </c>
      <c r="I212" s="46" t="e">
        <f t="shared" si="69"/>
        <v>#VALUE!</v>
      </c>
      <c r="J212" s="46" t="e">
        <f t="shared" si="69"/>
        <v>#VALUE!</v>
      </c>
      <c r="K212" s="46" t="e">
        <f t="shared" si="69"/>
        <v>#VALUE!</v>
      </c>
      <c r="L212" s="46" t="e">
        <f t="shared" si="69"/>
        <v>#VALUE!</v>
      </c>
      <c r="M212" s="46" t="e">
        <f t="shared" si="69"/>
        <v>#VALUE!</v>
      </c>
      <c r="N212" s="46" t="e">
        <f t="shared" si="69"/>
        <v>#VALUE!</v>
      </c>
      <c r="O212" s="46" t="e">
        <f t="shared" si="69"/>
        <v>#VALUE!</v>
      </c>
      <c r="P212" s="46" t="e">
        <f t="shared" si="69"/>
        <v>#VALUE!</v>
      </c>
      <c r="Q212" s="46" t="e">
        <f t="shared" si="69"/>
        <v>#VALUE!</v>
      </c>
      <c r="R212" s="46" t="e">
        <f t="shared" si="69"/>
        <v>#VALUE!</v>
      </c>
      <c r="S212" s="46" t="e">
        <f t="shared" si="69"/>
        <v>#VALUE!</v>
      </c>
      <c r="T212" s="46" t="e">
        <f t="shared" si="69"/>
        <v>#VALUE!</v>
      </c>
      <c r="U212" s="46" t="e">
        <f t="shared" si="69"/>
        <v>#VALUE!</v>
      </c>
      <c r="V212" s="46" t="e">
        <f t="shared" si="69"/>
        <v>#VALUE!</v>
      </c>
      <c r="W212" s="46" t="e">
        <f t="shared" si="69"/>
        <v>#VALUE!</v>
      </c>
      <c r="X212" s="46" t="e">
        <f t="shared" si="69"/>
        <v>#VALUE!</v>
      </c>
      <c r="Y212" s="46" t="e">
        <f t="shared" si="69"/>
        <v>#VALUE!</v>
      </c>
      <c r="Z212" s="46" t="e">
        <f t="shared" si="69"/>
        <v>#VALUE!</v>
      </c>
      <c r="AA212" s="46" t="e">
        <f t="shared" si="69"/>
        <v>#VALUE!</v>
      </c>
      <c r="AB212" s="46" t="e">
        <f t="shared" si="69"/>
        <v>#VALUE!</v>
      </c>
      <c r="AC212" s="46" t="e">
        <f t="shared" si="69"/>
        <v>#VALUE!</v>
      </c>
      <c r="AD212" s="46" t="e">
        <f t="shared" si="69"/>
        <v>#VALUE!</v>
      </c>
      <c r="AE212" s="46" t="e">
        <f t="shared" si="69"/>
        <v>#VALUE!</v>
      </c>
      <c r="AF212" s="46" t="e">
        <f t="shared" si="69"/>
        <v>#VALUE!</v>
      </c>
      <c r="AG212" s="46" t="e">
        <f t="shared" si="69"/>
        <v>#VALUE!</v>
      </c>
      <c r="AH212" s="47" t="s">
        <v>18</v>
      </c>
      <c r="AI212" s="48">
        <f>_xlfn.AGGREGATE(9,6,C212:AG212)</f>
        <v>0</v>
      </c>
      <c r="AJ212" s="30"/>
    </row>
    <row r="213" spans="2:36" hidden="1" x14ac:dyDescent="0.15">
      <c r="B213" s="15"/>
      <c r="C213" s="49" t="e">
        <f t="shared" ref="C213:AG213" si="70">IF(AND(DAY(C204)&gt;=22,DAY(C204)&lt;=28,C205="土",OR(C210="休",C210="雨")),1,0)</f>
        <v>#VALUE!</v>
      </c>
      <c r="D213" s="49" t="e">
        <f t="shared" si="70"/>
        <v>#VALUE!</v>
      </c>
      <c r="E213" s="49" t="e">
        <f t="shared" si="70"/>
        <v>#VALUE!</v>
      </c>
      <c r="F213" s="49" t="e">
        <f t="shared" si="70"/>
        <v>#VALUE!</v>
      </c>
      <c r="G213" s="49" t="e">
        <f t="shared" si="70"/>
        <v>#VALUE!</v>
      </c>
      <c r="H213" s="49" t="e">
        <f t="shared" si="70"/>
        <v>#VALUE!</v>
      </c>
      <c r="I213" s="49" t="e">
        <f t="shared" si="70"/>
        <v>#VALUE!</v>
      </c>
      <c r="J213" s="49" t="e">
        <f t="shared" si="70"/>
        <v>#VALUE!</v>
      </c>
      <c r="K213" s="49" t="e">
        <f t="shared" si="70"/>
        <v>#VALUE!</v>
      </c>
      <c r="L213" s="49" t="e">
        <f t="shared" si="70"/>
        <v>#VALUE!</v>
      </c>
      <c r="M213" s="49" t="e">
        <f t="shared" si="70"/>
        <v>#VALUE!</v>
      </c>
      <c r="N213" s="49" t="e">
        <f t="shared" si="70"/>
        <v>#VALUE!</v>
      </c>
      <c r="O213" s="49" t="e">
        <f t="shared" si="70"/>
        <v>#VALUE!</v>
      </c>
      <c r="P213" s="49" t="e">
        <f t="shared" si="70"/>
        <v>#VALUE!</v>
      </c>
      <c r="Q213" s="49" t="e">
        <f t="shared" si="70"/>
        <v>#VALUE!</v>
      </c>
      <c r="R213" s="49" t="e">
        <f t="shared" si="70"/>
        <v>#VALUE!</v>
      </c>
      <c r="S213" s="49" t="e">
        <f t="shared" si="70"/>
        <v>#VALUE!</v>
      </c>
      <c r="T213" s="49" t="e">
        <f t="shared" si="70"/>
        <v>#VALUE!</v>
      </c>
      <c r="U213" s="49" t="e">
        <f t="shared" si="70"/>
        <v>#VALUE!</v>
      </c>
      <c r="V213" s="49" t="e">
        <f t="shared" si="70"/>
        <v>#VALUE!</v>
      </c>
      <c r="W213" s="49" t="e">
        <f t="shared" si="70"/>
        <v>#VALUE!</v>
      </c>
      <c r="X213" s="49" t="e">
        <f t="shared" si="70"/>
        <v>#VALUE!</v>
      </c>
      <c r="Y213" s="49" t="e">
        <f t="shared" si="70"/>
        <v>#VALUE!</v>
      </c>
      <c r="Z213" s="49" t="e">
        <f t="shared" si="70"/>
        <v>#VALUE!</v>
      </c>
      <c r="AA213" s="49" t="e">
        <f t="shared" si="70"/>
        <v>#VALUE!</v>
      </c>
      <c r="AB213" s="49" t="e">
        <f t="shared" si="70"/>
        <v>#VALUE!</v>
      </c>
      <c r="AC213" s="49" t="e">
        <f t="shared" si="70"/>
        <v>#VALUE!</v>
      </c>
      <c r="AD213" s="49" t="e">
        <f t="shared" si="70"/>
        <v>#VALUE!</v>
      </c>
      <c r="AE213" s="49" t="e">
        <f t="shared" si="70"/>
        <v>#VALUE!</v>
      </c>
      <c r="AF213" s="49" t="e">
        <f t="shared" si="70"/>
        <v>#VALUE!</v>
      </c>
      <c r="AG213" s="49" t="e">
        <f t="shared" si="70"/>
        <v>#VALUE!</v>
      </c>
      <c r="AH213" s="50" t="s">
        <v>19</v>
      </c>
      <c r="AI213" s="48">
        <f>_xlfn.AGGREGATE(9,6,C213:AG213)</f>
        <v>0</v>
      </c>
      <c r="AJ213" s="30"/>
    </row>
    <row r="214" spans="2:36" s="26" customFormat="1" x14ac:dyDescent="0.15"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I214" s="41"/>
    </row>
    <row r="215" spans="2:36" hidden="1" x14ac:dyDescent="0.15">
      <c r="C215" s="2" t="e">
        <f>YEAR(C218)</f>
        <v>#VALUE!</v>
      </c>
      <c r="D215" s="2" t="e">
        <f>MONTH(C218)</f>
        <v>#VALUE!</v>
      </c>
    </row>
    <row r="216" spans="2:36" x14ac:dyDescent="0.15">
      <c r="B216" s="6" t="s">
        <v>13</v>
      </c>
      <c r="C216" s="79" t="e">
        <f>C218</f>
        <v>#VALUE!</v>
      </c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1"/>
    </row>
    <row r="217" spans="2:36" hidden="1" x14ac:dyDescent="0.15">
      <c r="B217" s="36"/>
      <c r="C217" s="22" t="e">
        <f>DATE($C215,$D215,1)</f>
        <v>#VALUE!</v>
      </c>
      <c r="D217" s="22" t="e">
        <f t="shared" ref="D217:AG217" si="71">C217+1</f>
        <v>#VALUE!</v>
      </c>
      <c r="E217" s="22" t="e">
        <f t="shared" si="71"/>
        <v>#VALUE!</v>
      </c>
      <c r="F217" s="22" t="e">
        <f t="shared" si="71"/>
        <v>#VALUE!</v>
      </c>
      <c r="G217" s="22" t="e">
        <f t="shared" si="71"/>
        <v>#VALUE!</v>
      </c>
      <c r="H217" s="22" t="e">
        <f t="shared" si="71"/>
        <v>#VALUE!</v>
      </c>
      <c r="I217" s="22" t="e">
        <f t="shared" si="71"/>
        <v>#VALUE!</v>
      </c>
      <c r="J217" s="22" t="e">
        <f t="shared" si="71"/>
        <v>#VALUE!</v>
      </c>
      <c r="K217" s="22" t="e">
        <f t="shared" si="71"/>
        <v>#VALUE!</v>
      </c>
      <c r="L217" s="22" t="e">
        <f t="shared" si="71"/>
        <v>#VALUE!</v>
      </c>
      <c r="M217" s="22" t="e">
        <f t="shared" si="71"/>
        <v>#VALUE!</v>
      </c>
      <c r="N217" s="22" t="e">
        <f t="shared" si="71"/>
        <v>#VALUE!</v>
      </c>
      <c r="O217" s="22" t="e">
        <f t="shared" si="71"/>
        <v>#VALUE!</v>
      </c>
      <c r="P217" s="22" t="e">
        <f t="shared" si="71"/>
        <v>#VALUE!</v>
      </c>
      <c r="Q217" s="22" t="e">
        <f t="shared" si="71"/>
        <v>#VALUE!</v>
      </c>
      <c r="R217" s="22" t="e">
        <f t="shared" si="71"/>
        <v>#VALUE!</v>
      </c>
      <c r="S217" s="22" t="e">
        <f t="shared" si="71"/>
        <v>#VALUE!</v>
      </c>
      <c r="T217" s="22" t="e">
        <f t="shared" si="71"/>
        <v>#VALUE!</v>
      </c>
      <c r="U217" s="22" t="e">
        <f t="shared" si="71"/>
        <v>#VALUE!</v>
      </c>
      <c r="V217" s="22" t="e">
        <f t="shared" si="71"/>
        <v>#VALUE!</v>
      </c>
      <c r="W217" s="22" t="e">
        <f t="shared" si="71"/>
        <v>#VALUE!</v>
      </c>
      <c r="X217" s="22" t="e">
        <f t="shared" si="71"/>
        <v>#VALUE!</v>
      </c>
      <c r="Y217" s="22" t="e">
        <f t="shared" si="71"/>
        <v>#VALUE!</v>
      </c>
      <c r="Z217" s="22" t="e">
        <f t="shared" si="71"/>
        <v>#VALUE!</v>
      </c>
      <c r="AA217" s="22" t="e">
        <f t="shared" si="71"/>
        <v>#VALUE!</v>
      </c>
      <c r="AB217" s="22" t="e">
        <f t="shared" si="71"/>
        <v>#VALUE!</v>
      </c>
      <c r="AC217" s="22" t="e">
        <f t="shared" si="71"/>
        <v>#VALUE!</v>
      </c>
      <c r="AD217" s="22" t="e">
        <f t="shared" si="71"/>
        <v>#VALUE!</v>
      </c>
      <c r="AE217" s="22" t="e">
        <f t="shared" si="71"/>
        <v>#VALUE!</v>
      </c>
      <c r="AF217" s="22" t="e">
        <f t="shared" si="71"/>
        <v>#VALUE!</v>
      </c>
      <c r="AG217" s="22" t="e">
        <f t="shared" si="71"/>
        <v>#VALUE!</v>
      </c>
      <c r="AH217" s="37"/>
      <c r="AI217" s="38"/>
    </row>
    <row r="218" spans="2:36" x14ac:dyDescent="0.15">
      <c r="B218" s="20" t="s">
        <v>14</v>
      </c>
      <c r="C218" s="39" t="e">
        <f>IF(EDATE(C203,1)&gt;$G$14,"",EDATE(C203,1))</f>
        <v>#VALUE!</v>
      </c>
      <c r="D218" s="22" t="e">
        <f t="shared" ref="D218:AG218" si="72">IF(D217&gt;$G$14,"",IF(C218=EOMONTH(DATE($C215,$D215,1),0),"",IF(C218="","",C218+1)))</f>
        <v>#VALUE!</v>
      </c>
      <c r="E218" s="22" t="e">
        <f t="shared" si="72"/>
        <v>#VALUE!</v>
      </c>
      <c r="F218" s="22" t="e">
        <f t="shared" si="72"/>
        <v>#VALUE!</v>
      </c>
      <c r="G218" s="22" t="e">
        <f t="shared" si="72"/>
        <v>#VALUE!</v>
      </c>
      <c r="H218" s="22" t="e">
        <f t="shared" si="72"/>
        <v>#VALUE!</v>
      </c>
      <c r="I218" s="22" t="e">
        <f t="shared" si="72"/>
        <v>#VALUE!</v>
      </c>
      <c r="J218" s="22" t="e">
        <f t="shared" si="72"/>
        <v>#VALUE!</v>
      </c>
      <c r="K218" s="22" t="e">
        <f t="shared" si="72"/>
        <v>#VALUE!</v>
      </c>
      <c r="L218" s="22" t="e">
        <f t="shared" si="72"/>
        <v>#VALUE!</v>
      </c>
      <c r="M218" s="22" t="e">
        <f t="shared" si="72"/>
        <v>#VALUE!</v>
      </c>
      <c r="N218" s="22" t="e">
        <f t="shared" si="72"/>
        <v>#VALUE!</v>
      </c>
      <c r="O218" s="22" t="e">
        <f t="shared" si="72"/>
        <v>#VALUE!</v>
      </c>
      <c r="P218" s="22" t="e">
        <f t="shared" si="72"/>
        <v>#VALUE!</v>
      </c>
      <c r="Q218" s="22" t="e">
        <f t="shared" si="72"/>
        <v>#VALUE!</v>
      </c>
      <c r="R218" s="22" t="e">
        <f t="shared" si="72"/>
        <v>#VALUE!</v>
      </c>
      <c r="S218" s="22" t="e">
        <f t="shared" si="72"/>
        <v>#VALUE!</v>
      </c>
      <c r="T218" s="22" t="e">
        <f t="shared" si="72"/>
        <v>#VALUE!</v>
      </c>
      <c r="U218" s="22" t="e">
        <f t="shared" si="72"/>
        <v>#VALUE!</v>
      </c>
      <c r="V218" s="22" t="e">
        <f t="shared" si="72"/>
        <v>#VALUE!</v>
      </c>
      <c r="W218" s="22" t="e">
        <f t="shared" si="72"/>
        <v>#VALUE!</v>
      </c>
      <c r="X218" s="22" t="e">
        <f t="shared" si="72"/>
        <v>#VALUE!</v>
      </c>
      <c r="Y218" s="22" t="e">
        <f t="shared" si="72"/>
        <v>#VALUE!</v>
      </c>
      <c r="Z218" s="22" t="e">
        <f t="shared" si="72"/>
        <v>#VALUE!</v>
      </c>
      <c r="AA218" s="22" t="e">
        <f t="shared" si="72"/>
        <v>#VALUE!</v>
      </c>
      <c r="AB218" s="22" t="e">
        <f t="shared" si="72"/>
        <v>#VALUE!</v>
      </c>
      <c r="AC218" s="22" t="e">
        <f t="shared" si="72"/>
        <v>#VALUE!</v>
      </c>
      <c r="AD218" s="22" t="e">
        <f t="shared" si="72"/>
        <v>#VALUE!</v>
      </c>
      <c r="AE218" s="22" t="e">
        <f t="shared" si="72"/>
        <v>#VALUE!</v>
      </c>
      <c r="AF218" s="22" t="e">
        <f t="shared" si="72"/>
        <v>#VALUE!</v>
      </c>
      <c r="AG218" s="22" t="e">
        <f t="shared" si="72"/>
        <v>#VALUE!</v>
      </c>
      <c r="AH218" s="23" t="s">
        <v>15</v>
      </c>
      <c r="AI218" s="24">
        <f>+COUNTIFS(C219:AG219,"土",C220:AG220,"")+COUNTIFS(C219:AG219,"日",C220:AG220,"")</f>
        <v>0</v>
      </c>
    </row>
    <row r="219" spans="2:36" s="26" customFormat="1" x14ac:dyDescent="0.15">
      <c r="B219" s="40" t="s">
        <v>5</v>
      </c>
      <c r="C219" s="51" t="str">
        <f>IFERROR(TEXT(WEEKDAY(+C218),"aaa"),"")</f>
        <v/>
      </c>
      <c r="D219" s="51" t="str">
        <f t="shared" ref="D219:AG219" si="73">IFERROR(TEXT(WEEKDAY(+D218),"aaa"),"")</f>
        <v/>
      </c>
      <c r="E219" s="51" t="str">
        <f t="shared" si="73"/>
        <v/>
      </c>
      <c r="F219" s="51" t="str">
        <f t="shared" si="73"/>
        <v/>
      </c>
      <c r="G219" s="51" t="str">
        <f t="shared" si="73"/>
        <v/>
      </c>
      <c r="H219" s="51" t="str">
        <f t="shared" si="73"/>
        <v/>
      </c>
      <c r="I219" s="51" t="str">
        <f t="shared" si="73"/>
        <v/>
      </c>
      <c r="J219" s="51" t="str">
        <f t="shared" si="73"/>
        <v/>
      </c>
      <c r="K219" s="51" t="str">
        <f t="shared" si="73"/>
        <v/>
      </c>
      <c r="L219" s="51" t="str">
        <f t="shared" si="73"/>
        <v/>
      </c>
      <c r="M219" s="51" t="str">
        <f t="shared" si="73"/>
        <v/>
      </c>
      <c r="N219" s="51" t="str">
        <f t="shared" si="73"/>
        <v/>
      </c>
      <c r="O219" s="51" t="str">
        <f t="shared" si="73"/>
        <v/>
      </c>
      <c r="P219" s="51" t="str">
        <f t="shared" si="73"/>
        <v/>
      </c>
      <c r="Q219" s="51" t="str">
        <f t="shared" si="73"/>
        <v/>
      </c>
      <c r="R219" s="51" t="str">
        <f t="shared" si="73"/>
        <v/>
      </c>
      <c r="S219" s="51" t="str">
        <f t="shared" si="73"/>
        <v/>
      </c>
      <c r="T219" s="51" t="str">
        <f t="shared" si="73"/>
        <v/>
      </c>
      <c r="U219" s="51" t="str">
        <f t="shared" si="73"/>
        <v/>
      </c>
      <c r="V219" s="51" t="str">
        <f t="shared" si="73"/>
        <v/>
      </c>
      <c r="W219" s="51" t="str">
        <f t="shared" si="73"/>
        <v/>
      </c>
      <c r="X219" s="51" t="str">
        <f t="shared" si="73"/>
        <v/>
      </c>
      <c r="Y219" s="51" t="str">
        <f t="shared" si="73"/>
        <v/>
      </c>
      <c r="Z219" s="51" t="str">
        <f t="shared" si="73"/>
        <v/>
      </c>
      <c r="AA219" s="51" t="str">
        <f t="shared" si="73"/>
        <v/>
      </c>
      <c r="AB219" s="51" t="str">
        <f t="shared" si="73"/>
        <v/>
      </c>
      <c r="AC219" s="51" t="str">
        <f t="shared" si="73"/>
        <v/>
      </c>
      <c r="AD219" s="51" t="str">
        <f t="shared" si="73"/>
        <v/>
      </c>
      <c r="AE219" s="51" t="str">
        <f t="shared" si="73"/>
        <v/>
      </c>
      <c r="AF219" s="51" t="str">
        <f t="shared" si="73"/>
        <v/>
      </c>
      <c r="AG219" s="51" t="str">
        <f t="shared" si="73"/>
        <v/>
      </c>
      <c r="AH219" s="23" t="s">
        <v>17</v>
      </c>
      <c r="AI219" s="24">
        <f>+COUNTIF(C220:AG220,"夏休")+COUNTIF(C220:AG220,"冬休")+COUNTIF(C220:AG220,"中止")+COUNTIF(C220:AG220,"工場")+COUNTIF(C220:AG220,"他")</f>
        <v>0</v>
      </c>
    </row>
    <row r="220" spans="2:36" s="26" customFormat="1" ht="13.5" customHeight="1" x14ac:dyDescent="0.15">
      <c r="B220" s="82" t="s">
        <v>16</v>
      </c>
      <c r="C220" s="84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6"/>
      <c r="AH220" s="27" t="s">
        <v>2</v>
      </c>
      <c r="AI220" s="28">
        <f>COUNT(C218:AG218)-AI219</f>
        <v>0</v>
      </c>
    </row>
    <row r="221" spans="2:36" s="26" customFormat="1" ht="13.5" customHeight="1" x14ac:dyDescent="0.15">
      <c r="B221" s="83"/>
      <c r="C221" s="84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6"/>
      <c r="AH221" s="27" t="s">
        <v>6</v>
      </c>
      <c r="AI221" s="29">
        <f>+COUNTIF(C222:AG223,"休")</f>
        <v>0</v>
      </c>
      <c r="AJ221" s="30" t="e">
        <f>IF(AI222&gt;0.285,"",IF(AI221&lt;AI218,"←計画日数が足りません",""))</f>
        <v>#DIV/0!</v>
      </c>
    </row>
    <row r="222" spans="2:36" s="26" customFormat="1" ht="13.5" customHeight="1" x14ac:dyDescent="0.15">
      <c r="B222" s="77" t="s">
        <v>0</v>
      </c>
      <c r="C222" s="78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70"/>
      <c r="AH222" s="27" t="s">
        <v>8</v>
      </c>
      <c r="AI222" s="31" t="e">
        <f>+AI221/AI220</f>
        <v>#DIV/0!</v>
      </c>
    </row>
    <row r="223" spans="2:36" s="26" customFormat="1" x14ac:dyDescent="0.15">
      <c r="B223" s="77"/>
      <c r="C223" s="78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70"/>
      <c r="AH223" s="27" t="s">
        <v>9</v>
      </c>
      <c r="AI223" s="29">
        <f>+COUNTA(C224:AG225)</f>
        <v>0</v>
      </c>
    </row>
    <row r="224" spans="2:36" s="26" customFormat="1" x14ac:dyDescent="0.15">
      <c r="B224" s="71" t="s">
        <v>7</v>
      </c>
      <c r="C224" s="73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5"/>
      <c r="AH224" s="32" t="s">
        <v>4</v>
      </c>
      <c r="AI224" s="33" t="e">
        <f>+AI223/AI220</f>
        <v>#DIV/0!</v>
      </c>
    </row>
    <row r="225" spans="2:36" s="26" customFormat="1" x14ac:dyDescent="0.15">
      <c r="B225" s="72"/>
      <c r="C225" s="74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6"/>
      <c r="AH225" s="34"/>
      <c r="AI225" s="35"/>
      <c r="AJ225" s="30"/>
    </row>
    <row r="226" spans="2:36" hidden="1" x14ac:dyDescent="0.15">
      <c r="B226" s="15"/>
      <c r="C226" s="46" t="e">
        <f t="shared" ref="C226:AG226" si="74">IF(AND(DAY(C218)&gt;=22,DAY(C218)&lt;=28,C219="土"),1,0)</f>
        <v>#VALUE!</v>
      </c>
      <c r="D226" s="46" t="e">
        <f t="shared" si="74"/>
        <v>#VALUE!</v>
      </c>
      <c r="E226" s="46" t="e">
        <f t="shared" si="74"/>
        <v>#VALUE!</v>
      </c>
      <c r="F226" s="46" t="e">
        <f t="shared" si="74"/>
        <v>#VALUE!</v>
      </c>
      <c r="G226" s="46" t="e">
        <f t="shared" si="74"/>
        <v>#VALUE!</v>
      </c>
      <c r="H226" s="46" t="e">
        <f t="shared" si="74"/>
        <v>#VALUE!</v>
      </c>
      <c r="I226" s="46" t="e">
        <f t="shared" si="74"/>
        <v>#VALUE!</v>
      </c>
      <c r="J226" s="46" t="e">
        <f t="shared" si="74"/>
        <v>#VALUE!</v>
      </c>
      <c r="K226" s="46" t="e">
        <f t="shared" si="74"/>
        <v>#VALUE!</v>
      </c>
      <c r="L226" s="46" t="e">
        <f t="shared" si="74"/>
        <v>#VALUE!</v>
      </c>
      <c r="M226" s="46" t="e">
        <f t="shared" si="74"/>
        <v>#VALUE!</v>
      </c>
      <c r="N226" s="46" t="e">
        <f t="shared" si="74"/>
        <v>#VALUE!</v>
      </c>
      <c r="O226" s="46" t="e">
        <f t="shared" si="74"/>
        <v>#VALUE!</v>
      </c>
      <c r="P226" s="46" t="e">
        <f t="shared" si="74"/>
        <v>#VALUE!</v>
      </c>
      <c r="Q226" s="46" t="e">
        <f t="shared" si="74"/>
        <v>#VALUE!</v>
      </c>
      <c r="R226" s="46" t="e">
        <f t="shared" si="74"/>
        <v>#VALUE!</v>
      </c>
      <c r="S226" s="46" t="e">
        <f t="shared" si="74"/>
        <v>#VALUE!</v>
      </c>
      <c r="T226" s="46" t="e">
        <f t="shared" si="74"/>
        <v>#VALUE!</v>
      </c>
      <c r="U226" s="46" t="e">
        <f t="shared" si="74"/>
        <v>#VALUE!</v>
      </c>
      <c r="V226" s="46" t="e">
        <f t="shared" si="74"/>
        <v>#VALUE!</v>
      </c>
      <c r="W226" s="46" t="e">
        <f t="shared" si="74"/>
        <v>#VALUE!</v>
      </c>
      <c r="X226" s="46" t="e">
        <f t="shared" si="74"/>
        <v>#VALUE!</v>
      </c>
      <c r="Y226" s="46" t="e">
        <f t="shared" si="74"/>
        <v>#VALUE!</v>
      </c>
      <c r="Z226" s="46" t="e">
        <f t="shared" si="74"/>
        <v>#VALUE!</v>
      </c>
      <c r="AA226" s="46" t="e">
        <f t="shared" si="74"/>
        <v>#VALUE!</v>
      </c>
      <c r="AB226" s="46" t="e">
        <f t="shared" si="74"/>
        <v>#VALUE!</v>
      </c>
      <c r="AC226" s="46" t="e">
        <f t="shared" si="74"/>
        <v>#VALUE!</v>
      </c>
      <c r="AD226" s="46" t="e">
        <f t="shared" si="74"/>
        <v>#VALUE!</v>
      </c>
      <c r="AE226" s="46" t="e">
        <f t="shared" si="74"/>
        <v>#VALUE!</v>
      </c>
      <c r="AF226" s="46" t="e">
        <f t="shared" si="74"/>
        <v>#VALUE!</v>
      </c>
      <c r="AG226" s="46" t="e">
        <f t="shared" si="74"/>
        <v>#VALUE!</v>
      </c>
      <c r="AH226" s="47" t="s">
        <v>18</v>
      </c>
      <c r="AI226" s="48">
        <f>_xlfn.AGGREGATE(9,6,C226:AG226)</f>
        <v>0</v>
      </c>
      <c r="AJ226" s="30"/>
    </row>
    <row r="227" spans="2:36" hidden="1" x14ac:dyDescent="0.15">
      <c r="B227" s="15"/>
      <c r="C227" s="49" t="e">
        <f t="shared" ref="C227:AG227" si="75">IF(AND(DAY(C218)&gt;=22,DAY(C218)&lt;=28,C219="土",OR(C224="休",C224="雨")),1,0)</f>
        <v>#VALUE!</v>
      </c>
      <c r="D227" s="49" t="e">
        <f t="shared" si="75"/>
        <v>#VALUE!</v>
      </c>
      <c r="E227" s="49" t="e">
        <f t="shared" si="75"/>
        <v>#VALUE!</v>
      </c>
      <c r="F227" s="49" t="e">
        <f t="shared" si="75"/>
        <v>#VALUE!</v>
      </c>
      <c r="G227" s="49" t="e">
        <f t="shared" si="75"/>
        <v>#VALUE!</v>
      </c>
      <c r="H227" s="49" t="e">
        <f t="shared" si="75"/>
        <v>#VALUE!</v>
      </c>
      <c r="I227" s="49" t="e">
        <f t="shared" si="75"/>
        <v>#VALUE!</v>
      </c>
      <c r="J227" s="49" t="e">
        <f t="shared" si="75"/>
        <v>#VALUE!</v>
      </c>
      <c r="K227" s="49" t="e">
        <f t="shared" si="75"/>
        <v>#VALUE!</v>
      </c>
      <c r="L227" s="49" t="e">
        <f t="shared" si="75"/>
        <v>#VALUE!</v>
      </c>
      <c r="M227" s="49" t="e">
        <f t="shared" si="75"/>
        <v>#VALUE!</v>
      </c>
      <c r="N227" s="49" t="e">
        <f t="shared" si="75"/>
        <v>#VALUE!</v>
      </c>
      <c r="O227" s="49" t="e">
        <f t="shared" si="75"/>
        <v>#VALUE!</v>
      </c>
      <c r="P227" s="49" t="e">
        <f t="shared" si="75"/>
        <v>#VALUE!</v>
      </c>
      <c r="Q227" s="49" t="e">
        <f t="shared" si="75"/>
        <v>#VALUE!</v>
      </c>
      <c r="R227" s="49" t="e">
        <f t="shared" si="75"/>
        <v>#VALUE!</v>
      </c>
      <c r="S227" s="49" t="e">
        <f t="shared" si="75"/>
        <v>#VALUE!</v>
      </c>
      <c r="T227" s="49" t="e">
        <f t="shared" si="75"/>
        <v>#VALUE!</v>
      </c>
      <c r="U227" s="49" t="e">
        <f t="shared" si="75"/>
        <v>#VALUE!</v>
      </c>
      <c r="V227" s="49" t="e">
        <f t="shared" si="75"/>
        <v>#VALUE!</v>
      </c>
      <c r="W227" s="49" t="e">
        <f t="shared" si="75"/>
        <v>#VALUE!</v>
      </c>
      <c r="X227" s="49" t="e">
        <f t="shared" si="75"/>
        <v>#VALUE!</v>
      </c>
      <c r="Y227" s="49" t="e">
        <f t="shared" si="75"/>
        <v>#VALUE!</v>
      </c>
      <c r="Z227" s="49" t="e">
        <f t="shared" si="75"/>
        <v>#VALUE!</v>
      </c>
      <c r="AA227" s="49" t="e">
        <f t="shared" si="75"/>
        <v>#VALUE!</v>
      </c>
      <c r="AB227" s="49" t="e">
        <f t="shared" si="75"/>
        <v>#VALUE!</v>
      </c>
      <c r="AC227" s="49" t="e">
        <f t="shared" si="75"/>
        <v>#VALUE!</v>
      </c>
      <c r="AD227" s="49" t="e">
        <f t="shared" si="75"/>
        <v>#VALUE!</v>
      </c>
      <c r="AE227" s="49" t="e">
        <f t="shared" si="75"/>
        <v>#VALUE!</v>
      </c>
      <c r="AF227" s="49" t="e">
        <f t="shared" si="75"/>
        <v>#VALUE!</v>
      </c>
      <c r="AG227" s="49" t="e">
        <f t="shared" si="75"/>
        <v>#VALUE!</v>
      </c>
      <c r="AH227" s="50" t="s">
        <v>19</v>
      </c>
      <c r="AI227" s="48">
        <f>_xlfn.AGGREGATE(9,6,C227:AG227)</f>
        <v>0</v>
      </c>
      <c r="AJ227" s="30"/>
    </row>
    <row r="228" spans="2:36" s="26" customFormat="1" x14ac:dyDescent="0.15"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I228" s="41"/>
    </row>
    <row r="229" spans="2:36" hidden="1" x14ac:dyDescent="0.15">
      <c r="C229" s="2" t="e">
        <f>YEAR(C232)</f>
        <v>#VALUE!</v>
      </c>
      <c r="D229" s="2" t="e">
        <f>MONTH(C232)</f>
        <v>#VALUE!</v>
      </c>
    </row>
    <row r="230" spans="2:36" x14ac:dyDescent="0.15">
      <c r="B230" s="6" t="s">
        <v>13</v>
      </c>
      <c r="C230" s="79" t="e">
        <f>C232</f>
        <v>#VALUE!</v>
      </c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1"/>
    </row>
    <row r="231" spans="2:36" hidden="1" x14ac:dyDescent="0.15">
      <c r="B231" s="36"/>
      <c r="C231" s="22" t="e">
        <f>DATE($C229,$D229,1)</f>
        <v>#VALUE!</v>
      </c>
      <c r="D231" s="22" t="e">
        <f t="shared" ref="D231:AG231" si="76">C231+1</f>
        <v>#VALUE!</v>
      </c>
      <c r="E231" s="22" t="e">
        <f t="shared" si="76"/>
        <v>#VALUE!</v>
      </c>
      <c r="F231" s="22" t="e">
        <f t="shared" si="76"/>
        <v>#VALUE!</v>
      </c>
      <c r="G231" s="22" t="e">
        <f t="shared" si="76"/>
        <v>#VALUE!</v>
      </c>
      <c r="H231" s="22" t="e">
        <f t="shared" si="76"/>
        <v>#VALUE!</v>
      </c>
      <c r="I231" s="22" t="e">
        <f t="shared" si="76"/>
        <v>#VALUE!</v>
      </c>
      <c r="J231" s="22" t="e">
        <f t="shared" si="76"/>
        <v>#VALUE!</v>
      </c>
      <c r="K231" s="22" t="e">
        <f t="shared" si="76"/>
        <v>#VALUE!</v>
      </c>
      <c r="L231" s="22" t="e">
        <f t="shared" si="76"/>
        <v>#VALUE!</v>
      </c>
      <c r="M231" s="22" t="e">
        <f t="shared" si="76"/>
        <v>#VALUE!</v>
      </c>
      <c r="N231" s="22" t="e">
        <f t="shared" si="76"/>
        <v>#VALUE!</v>
      </c>
      <c r="O231" s="22" t="e">
        <f t="shared" si="76"/>
        <v>#VALUE!</v>
      </c>
      <c r="P231" s="22" t="e">
        <f t="shared" si="76"/>
        <v>#VALUE!</v>
      </c>
      <c r="Q231" s="22" t="e">
        <f t="shared" si="76"/>
        <v>#VALUE!</v>
      </c>
      <c r="R231" s="22" t="e">
        <f t="shared" si="76"/>
        <v>#VALUE!</v>
      </c>
      <c r="S231" s="22" t="e">
        <f t="shared" si="76"/>
        <v>#VALUE!</v>
      </c>
      <c r="T231" s="22" t="e">
        <f t="shared" si="76"/>
        <v>#VALUE!</v>
      </c>
      <c r="U231" s="22" t="e">
        <f t="shared" si="76"/>
        <v>#VALUE!</v>
      </c>
      <c r="V231" s="22" t="e">
        <f t="shared" si="76"/>
        <v>#VALUE!</v>
      </c>
      <c r="W231" s="22" t="e">
        <f t="shared" si="76"/>
        <v>#VALUE!</v>
      </c>
      <c r="X231" s="22" t="e">
        <f t="shared" si="76"/>
        <v>#VALUE!</v>
      </c>
      <c r="Y231" s="22" t="e">
        <f t="shared" si="76"/>
        <v>#VALUE!</v>
      </c>
      <c r="Z231" s="22" t="e">
        <f t="shared" si="76"/>
        <v>#VALUE!</v>
      </c>
      <c r="AA231" s="22" t="e">
        <f t="shared" si="76"/>
        <v>#VALUE!</v>
      </c>
      <c r="AB231" s="22" t="e">
        <f t="shared" si="76"/>
        <v>#VALUE!</v>
      </c>
      <c r="AC231" s="22" t="e">
        <f t="shared" si="76"/>
        <v>#VALUE!</v>
      </c>
      <c r="AD231" s="22" t="e">
        <f t="shared" si="76"/>
        <v>#VALUE!</v>
      </c>
      <c r="AE231" s="22" t="e">
        <f t="shared" si="76"/>
        <v>#VALUE!</v>
      </c>
      <c r="AF231" s="22" t="e">
        <f t="shared" si="76"/>
        <v>#VALUE!</v>
      </c>
      <c r="AG231" s="22" t="e">
        <f t="shared" si="76"/>
        <v>#VALUE!</v>
      </c>
      <c r="AH231" s="37"/>
      <c r="AI231" s="38"/>
    </row>
    <row r="232" spans="2:36" x14ac:dyDescent="0.15">
      <c r="B232" s="20" t="s">
        <v>14</v>
      </c>
      <c r="C232" s="39" t="e">
        <f>IF(EDATE(C217,1)&gt;$G$14,"",EDATE(C217,1))</f>
        <v>#VALUE!</v>
      </c>
      <c r="D232" s="22" t="e">
        <f t="shared" ref="D232:AG232" si="77">IF(D231&gt;$G$14,"",IF(C232=EOMONTH(DATE($C229,$D229,1),0),"",IF(C232="","",C232+1)))</f>
        <v>#VALUE!</v>
      </c>
      <c r="E232" s="22" t="e">
        <f t="shared" si="77"/>
        <v>#VALUE!</v>
      </c>
      <c r="F232" s="22" t="e">
        <f t="shared" si="77"/>
        <v>#VALUE!</v>
      </c>
      <c r="G232" s="22" t="e">
        <f t="shared" si="77"/>
        <v>#VALUE!</v>
      </c>
      <c r="H232" s="22" t="e">
        <f t="shared" si="77"/>
        <v>#VALUE!</v>
      </c>
      <c r="I232" s="22" t="e">
        <f t="shared" si="77"/>
        <v>#VALUE!</v>
      </c>
      <c r="J232" s="22" t="e">
        <f t="shared" si="77"/>
        <v>#VALUE!</v>
      </c>
      <c r="K232" s="22" t="e">
        <f t="shared" si="77"/>
        <v>#VALUE!</v>
      </c>
      <c r="L232" s="22" t="e">
        <f t="shared" si="77"/>
        <v>#VALUE!</v>
      </c>
      <c r="M232" s="22" t="e">
        <f t="shared" si="77"/>
        <v>#VALUE!</v>
      </c>
      <c r="N232" s="22" t="e">
        <f t="shared" si="77"/>
        <v>#VALUE!</v>
      </c>
      <c r="O232" s="22" t="e">
        <f t="shared" si="77"/>
        <v>#VALUE!</v>
      </c>
      <c r="P232" s="22" t="e">
        <f t="shared" si="77"/>
        <v>#VALUE!</v>
      </c>
      <c r="Q232" s="22" t="e">
        <f t="shared" si="77"/>
        <v>#VALUE!</v>
      </c>
      <c r="R232" s="22" t="e">
        <f t="shared" si="77"/>
        <v>#VALUE!</v>
      </c>
      <c r="S232" s="22" t="e">
        <f t="shared" si="77"/>
        <v>#VALUE!</v>
      </c>
      <c r="T232" s="22" t="e">
        <f t="shared" si="77"/>
        <v>#VALUE!</v>
      </c>
      <c r="U232" s="22" t="e">
        <f t="shared" si="77"/>
        <v>#VALUE!</v>
      </c>
      <c r="V232" s="22" t="e">
        <f t="shared" si="77"/>
        <v>#VALUE!</v>
      </c>
      <c r="W232" s="22" t="e">
        <f t="shared" si="77"/>
        <v>#VALUE!</v>
      </c>
      <c r="X232" s="22" t="e">
        <f t="shared" si="77"/>
        <v>#VALUE!</v>
      </c>
      <c r="Y232" s="22" t="e">
        <f t="shared" si="77"/>
        <v>#VALUE!</v>
      </c>
      <c r="Z232" s="22" t="e">
        <f t="shared" si="77"/>
        <v>#VALUE!</v>
      </c>
      <c r="AA232" s="22" t="e">
        <f t="shared" si="77"/>
        <v>#VALUE!</v>
      </c>
      <c r="AB232" s="22" t="e">
        <f t="shared" si="77"/>
        <v>#VALUE!</v>
      </c>
      <c r="AC232" s="22" t="e">
        <f t="shared" si="77"/>
        <v>#VALUE!</v>
      </c>
      <c r="AD232" s="22" t="e">
        <f t="shared" si="77"/>
        <v>#VALUE!</v>
      </c>
      <c r="AE232" s="22" t="e">
        <f t="shared" si="77"/>
        <v>#VALUE!</v>
      </c>
      <c r="AF232" s="22" t="e">
        <f t="shared" si="77"/>
        <v>#VALUE!</v>
      </c>
      <c r="AG232" s="22" t="e">
        <f t="shared" si="77"/>
        <v>#VALUE!</v>
      </c>
      <c r="AH232" s="23" t="s">
        <v>15</v>
      </c>
      <c r="AI232" s="24">
        <f>+COUNTIFS(C233:AG233,"土",C234:AG234,"")+COUNTIFS(C233:AG233,"日",C234:AG234,"")</f>
        <v>0</v>
      </c>
    </row>
    <row r="233" spans="2:36" s="26" customFormat="1" x14ac:dyDescent="0.15">
      <c r="B233" s="40" t="s">
        <v>5</v>
      </c>
      <c r="C233" s="51" t="str">
        <f>IFERROR(TEXT(WEEKDAY(+C232),"aaa"),"")</f>
        <v/>
      </c>
      <c r="D233" s="51" t="str">
        <f t="shared" ref="D233:AG233" si="78">IFERROR(TEXT(WEEKDAY(+D232),"aaa"),"")</f>
        <v/>
      </c>
      <c r="E233" s="51" t="str">
        <f t="shared" si="78"/>
        <v/>
      </c>
      <c r="F233" s="51" t="str">
        <f t="shared" si="78"/>
        <v/>
      </c>
      <c r="G233" s="51" t="str">
        <f t="shared" si="78"/>
        <v/>
      </c>
      <c r="H233" s="51" t="str">
        <f t="shared" si="78"/>
        <v/>
      </c>
      <c r="I233" s="51" t="str">
        <f t="shared" si="78"/>
        <v/>
      </c>
      <c r="J233" s="51" t="str">
        <f t="shared" si="78"/>
        <v/>
      </c>
      <c r="K233" s="51" t="str">
        <f t="shared" si="78"/>
        <v/>
      </c>
      <c r="L233" s="51" t="str">
        <f t="shared" si="78"/>
        <v/>
      </c>
      <c r="M233" s="51" t="str">
        <f t="shared" si="78"/>
        <v/>
      </c>
      <c r="N233" s="51" t="str">
        <f t="shared" si="78"/>
        <v/>
      </c>
      <c r="O233" s="51" t="str">
        <f t="shared" si="78"/>
        <v/>
      </c>
      <c r="P233" s="51" t="str">
        <f t="shared" si="78"/>
        <v/>
      </c>
      <c r="Q233" s="51" t="str">
        <f t="shared" si="78"/>
        <v/>
      </c>
      <c r="R233" s="51" t="str">
        <f t="shared" si="78"/>
        <v/>
      </c>
      <c r="S233" s="51" t="str">
        <f t="shared" si="78"/>
        <v/>
      </c>
      <c r="T233" s="51" t="str">
        <f t="shared" si="78"/>
        <v/>
      </c>
      <c r="U233" s="51" t="str">
        <f t="shared" si="78"/>
        <v/>
      </c>
      <c r="V233" s="51" t="str">
        <f t="shared" si="78"/>
        <v/>
      </c>
      <c r="W233" s="51" t="str">
        <f t="shared" si="78"/>
        <v/>
      </c>
      <c r="X233" s="51" t="str">
        <f t="shared" si="78"/>
        <v/>
      </c>
      <c r="Y233" s="51" t="str">
        <f t="shared" si="78"/>
        <v/>
      </c>
      <c r="Z233" s="51" t="str">
        <f t="shared" si="78"/>
        <v/>
      </c>
      <c r="AA233" s="51" t="str">
        <f t="shared" si="78"/>
        <v/>
      </c>
      <c r="AB233" s="51" t="str">
        <f t="shared" si="78"/>
        <v/>
      </c>
      <c r="AC233" s="51" t="str">
        <f t="shared" si="78"/>
        <v/>
      </c>
      <c r="AD233" s="51" t="str">
        <f t="shared" si="78"/>
        <v/>
      </c>
      <c r="AE233" s="51" t="str">
        <f t="shared" si="78"/>
        <v/>
      </c>
      <c r="AF233" s="51" t="str">
        <f t="shared" si="78"/>
        <v/>
      </c>
      <c r="AG233" s="51" t="str">
        <f t="shared" si="78"/>
        <v/>
      </c>
      <c r="AH233" s="23" t="s">
        <v>17</v>
      </c>
      <c r="AI233" s="24">
        <f>+COUNTIF(C234:AG234,"夏休")+COUNTIF(C234:AG234,"冬休")+COUNTIF(C234:AG234,"中止")+COUNTIF(C234:AG234,"工場")+COUNTIF(C234:AG234,"他")</f>
        <v>0</v>
      </c>
    </row>
    <row r="234" spans="2:36" s="26" customFormat="1" ht="13.5" customHeight="1" x14ac:dyDescent="0.15">
      <c r="B234" s="82" t="s">
        <v>16</v>
      </c>
      <c r="C234" s="84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6"/>
      <c r="AH234" s="27" t="s">
        <v>2</v>
      </c>
      <c r="AI234" s="28">
        <f>COUNT(C232:AG232)-AI233</f>
        <v>0</v>
      </c>
    </row>
    <row r="235" spans="2:36" s="26" customFormat="1" ht="13.5" customHeight="1" x14ac:dyDescent="0.15">
      <c r="B235" s="83"/>
      <c r="C235" s="84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6"/>
      <c r="AH235" s="27" t="s">
        <v>6</v>
      </c>
      <c r="AI235" s="29">
        <f>+COUNTIF(C236:AG237,"休")</f>
        <v>0</v>
      </c>
      <c r="AJ235" s="30" t="e">
        <f>IF(AI236&gt;0.285,"",IF(AI235&lt;AI232,"←計画日数が足りません",""))</f>
        <v>#DIV/0!</v>
      </c>
    </row>
    <row r="236" spans="2:36" s="26" customFormat="1" ht="13.5" customHeight="1" x14ac:dyDescent="0.15">
      <c r="B236" s="77" t="s">
        <v>0</v>
      </c>
      <c r="C236" s="78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70"/>
      <c r="AH236" s="27" t="s">
        <v>8</v>
      </c>
      <c r="AI236" s="31" t="e">
        <f>+AI235/AI234</f>
        <v>#DIV/0!</v>
      </c>
    </row>
    <row r="237" spans="2:36" s="26" customFormat="1" x14ac:dyDescent="0.15">
      <c r="B237" s="77"/>
      <c r="C237" s="78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70"/>
      <c r="AH237" s="27" t="s">
        <v>9</v>
      </c>
      <c r="AI237" s="29">
        <f>+COUNTA(C238:AG239)</f>
        <v>0</v>
      </c>
    </row>
    <row r="238" spans="2:36" s="26" customFormat="1" x14ac:dyDescent="0.15">
      <c r="B238" s="71" t="s">
        <v>7</v>
      </c>
      <c r="C238" s="73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5"/>
      <c r="AH238" s="32" t="s">
        <v>4</v>
      </c>
      <c r="AI238" s="33" t="e">
        <f>+AI237/AI234</f>
        <v>#DIV/0!</v>
      </c>
    </row>
    <row r="239" spans="2:36" s="26" customFormat="1" x14ac:dyDescent="0.15">
      <c r="B239" s="72"/>
      <c r="C239" s="74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6"/>
      <c r="AH239" s="34"/>
      <c r="AI239" s="35"/>
      <c r="AJ239" s="30"/>
    </row>
    <row r="240" spans="2:36" hidden="1" x14ac:dyDescent="0.15">
      <c r="B240" s="15"/>
      <c r="C240" s="46" t="e">
        <f t="shared" ref="C240:AG240" si="79">IF(AND(DAY(C232)&gt;=22,DAY(C232)&lt;=28,C233="土"),1,0)</f>
        <v>#VALUE!</v>
      </c>
      <c r="D240" s="46" t="e">
        <f t="shared" si="79"/>
        <v>#VALUE!</v>
      </c>
      <c r="E240" s="46" t="e">
        <f t="shared" si="79"/>
        <v>#VALUE!</v>
      </c>
      <c r="F240" s="46" t="e">
        <f t="shared" si="79"/>
        <v>#VALUE!</v>
      </c>
      <c r="G240" s="46" t="e">
        <f t="shared" si="79"/>
        <v>#VALUE!</v>
      </c>
      <c r="H240" s="46" t="e">
        <f t="shared" si="79"/>
        <v>#VALUE!</v>
      </c>
      <c r="I240" s="46" t="e">
        <f t="shared" si="79"/>
        <v>#VALUE!</v>
      </c>
      <c r="J240" s="46" t="e">
        <f t="shared" si="79"/>
        <v>#VALUE!</v>
      </c>
      <c r="K240" s="46" t="e">
        <f t="shared" si="79"/>
        <v>#VALUE!</v>
      </c>
      <c r="L240" s="46" t="e">
        <f t="shared" si="79"/>
        <v>#VALUE!</v>
      </c>
      <c r="M240" s="46" t="e">
        <f t="shared" si="79"/>
        <v>#VALUE!</v>
      </c>
      <c r="N240" s="46" t="e">
        <f t="shared" si="79"/>
        <v>#VALUE!</v>
      </c>
      <c r="O240" s="46" t="e">
        <f t="shared" si="79"/>
        <v>#VALUE!</v>
      </c>
      <c r="P240" s="46" t="e">
        <f t="shared" si="79"/>
        <v>#VALUE!</v>
      </c>
      <c r="Q240" s="46" t="e">
        <f t="shared" si="79"/>
        <v>#VALUE!</v>
      </c>
      <c r="R240" s="46" t="e">
        <f t="shared" si="79"/>
        <v>#VALUE!</v>
      </c>
      <c r="S240" s="46" t="e">
        <f t="shared" si="79"/>
        <v>#VALUE!</v>
      </c>
      <c r="T240" s="46" t="e">
        <f t="shared" si="79"/>
        <v>#VALUE!</v>
      </c>
      <c r="U240" s="46" t="e">
        <f t="shared" si="79"/>
        <v>#VALUE!</v>
      </c>
      <c r="V240" s="46" t="e">
        <f t="shared" si="79"/>
        <v>#VALUE!</v>
      </c>
      <c r="W240" s="46" t="e">
        <f t="shared" si="79"/>
        <v>#VALUE!</v>
      </c>
      <c r="X240" s="46" t="e">
        <f t="shared" si="79"/>
        <v>#VALUE!</v>
      </c>
      <c r="Y240" s="46" t="e">
        <f t="shared" si="79"/>
        <v>#VALUE!</v>
      </c>
      <c r="Z240" s="46" t="e">
        <f t="shared" si="79"/>
        <v>#VALUE!</v>
      </c>
      <c r="AA240" s="46" t="e">
        <f t="shared" si="79"/>
        <v>#VALUE!</v>
      </c>
      <c r="AB240" s="46" t="e">
        <f t="shared" si="79"/>
        <v>#VALUE!</v>
      </c>
      <c r="AC240" s="46" t="e">
        <f t="shared" si="79"/>
        <v>#VALUE!</v>
      </c>
      <c r="AD240" s="46" t="e">
        <f t="shared" si="79"/>
        <v>#VALUE!</v>
      </c>
      <c r="AE240" s="46" t="e">
        <f t="shared" si="79"/>
        <v>#VALUE!</v>
      </c>
      <c r="AF240" s="46" t="e">
        <f t="shared" si="79"/>
        <v>#VALUE!</v>
      </c>
      <c r="AG240" s="46" t="e">
        <f t="shared" si="79"/>
        <v>#VALUE!</v>
      </c>
      <c r="AH240" s="47" t="s">
        <v>18</v>
      </c>
      <c r="AI240" s="48">
        <f>_xlfn.AGGREGATE(9,6,C240:AG240)</f>
        <v>0</v>
      </c>
      <c r="AJ240" s="30"/>
    </row>
    <row r="241" spans="2:36" hidden="1" x14ac:dyDescent="0.15">
      <c r="B241" s="15"/>
      <c r="C241" s="49" t="e">
        <f t="shared" ref="C241:AG241" si="80">IF(AND(DAY(C232)&gt;=22,DAY(C232)&lt;=28,C233="土",OR(C238="休",C238="雨")),1,0)</f>
        <v>#VALUE!</v>
      </c>
      <c r="D241" s="49" t="e">
        <f t="shared" si="80"/>
        <v>#VALUE!</v>
      </c>
      <c r="E241" s="49" t="e">
        <f t="shared" si="80"/>
        <v>#VALUE!</v>
      </c>
      <c r="F241" s="49" t="e">
        <f t="shared" si="80"/>
        <v>#VALUE!</v>
      </c>
      <c r="G241" s="49" t="e">
        <f t="shared" si="80"/>
        <v>#VALUE!</v>
      </c>
      <c r="H241" s="49" t="e">
        <f t="shared" si="80"/>
        <v>#VALUE!</v>
      </c>
      <c r="I241" s="49" t="e">
        <f t="shared" si="80"/>
        <v>#VALUE!</v>
      </c>
      <c r="J241" s="49" t="e">
        <f t="shared" si="80"/>
        <v>#VALUE!</v>
      </c>
      <c r="K241" s="49" t="e">
        <f t="shared" si="80"/>
        <v>#VALUE!</v>
      </c>
      <c r="L241" s="49" t="e">
        <f t="shared" si="80"/>
        <v>#VALUE!</v>
      </c>
      <c r="M241" s="49" t="e">
        <f t="shared" si="80"/>
        <v>#VALUE!</v>
      </c>
      <c r="N241" s="49" t="e">
        <f t="shared" si="80"/>
        <v>#VALUE!</v>
      </c>
      <c r="O241" s="49" t="e">
        <f t="shared" si="80"/>
        <v>#VALUE!</v>
      </c>
      <c r="P241" s="49" t="e">
        <f t="shared" si="80"/>
        <v>#VALUE!</v>
      </c>
      <c r="Q241" s="49" t="e">
        <f t="shared" si="80"/>
        <v>#VALUE!</v>
      </c>
      <c r="R241" s="49" t="e">
        <f t="shared" si="80"/>
        <v>#VALUE!</v>
      </c>
      <c r="S241" s="49" t="e">
        <f t="shared" si="80"/>
        <v>#VALUE!</v>
      </c>
      <c r="T241" s="49" t="e">
        <f t="shared" si="80"/>
        <v>#VALUE!</v>
      </c>
      <c r="U241" s="49" t="e">
        <f t="shared" si="80"/>
        <v>#VALUE!</v>
      </c>
      <c r="V241" s="49" t="e">
        <f t="shared" si="80"/>
        <v>#VALUE!</v>
      </c>
      <c r="W241" s="49" t="e">
        <f t="shared" si="80"/>
        <v>#VALUE!</v>
      </c>
      <c r="X241" s="49" t="e">
        <f t="shared" si="80"/>
        <v>#VALUE!</v>
      </c>
      <c r="Y241" s="49" t="e">
        <f t="shared" si="80"/>
        <v>#VALUE!</v>
      </c>
      <c r="Z241" s="49" t="e">
        <f t="shared" si="80"/>
        <v>#VALUE!</v>
      </c>
      <c r="AA241" s="49" t="e">
        <f t="shared" si="80"/>
        <v>#VALUE!</v>
      </c>
      <c r="AB241" s="49" t="e">
        <f t="shared" si="80"/>
        <v>#VALUE!</v>
      </c>
      <c r="AC241" s="49" t="e">
        <f t="shared" si="80"/>
        <v>#VALUE!</v>
      </c>
      <c r="AD241" s="49" t="e">
        <f t="shared" si="80"/>
        <v>#VALUE!</v>
      </c>
      <c r="AE241" s="49" t="e">
        <f t="shared" si="80"/>
        <v>#VALUE!</v>
      </c>
      <c r="AF241" s="49" t="e">
        <f t="shared" si="80"/>
        <v>#VALUE!</v>
      </c>
      <c r="AG241" s="49" t="e">
        <f t="shared" si="80"/>
        <v>#VALUE!</v>
      </c>
      <c r="AH241" s="50" t="s">
        <v>19</v>
      </c>
      <c r="AI241" s="48">
        <f>_xlfn.AGGREGATE(9,6,C241:AG241)</f>
        <v>0</v>
      </c>
      <c r="AJ241" s="30"/>
    </row>
    <row r="242" spans="2:36" s="26" customFormat="1" x14ac:dyDescent="0.15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I242" s="41"/>
    </row>
    <row r="243" spans="2:36" hidden="1" x14ac:dyDescent="0.15">
      <c r="C243" s="2" t="e">
        <f>YEAR(C246)</f>
        <v>#VALUE!</v>
      </c>
      <c r="D243" s="2" t="e">
        <f>MONTH(C246)</f>
        <v>#VALUE!</v>
      </c>
    </row>
    <row r="244" spans="2:36" x14ac:dyDescent="0.15">
      <c r="B244" s="6" t="s">
        <v>13</v>
      </c>
      <c r="C244" s="79" t="e">
        <f>C246</f>
        <v>#VALUE!</v>
      </c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1"/>
    </row>
    <row r="245" spans="2:36" hidden="1" x14ac:dyDescent="0.15">
      <c r="B245" s="36"/>
      <c r="C245" s="22" t="e">
        <f>DATE($C243,$D243,1)</f>
        <v>#VALUE!</v>
      </c>
      <c r="D245" s="22" t="e">
        <f t="shared" ref="D245:AG245" si="81">C245+1</f>
        <v>#VALUE!</v>
      </c>
      <c r="E245" s="22" t="e">
        <f t="shared" si="81"/>
        <v>#VALUE!</v>
      </c>
      <c r="F245" s="22" t="e">
        <f t="shared" si="81"/>
        <v>#VALUE!</v>
      </c>
      <c r="G245" s="22" t="e">
        <f t="shared" si="81"/>
        <v>#VALUE!</v>
      </c>
      <c r="H245" s="22" t="e">
        <f t="shared" si="81"/>
        <v>#VALUE!</v>
      </c>
      <c r="I245" s="22" t="e">
        <f t="shared" si="81"/>
        <v>#VALUE!</v>
      </c>
      <c r="J245" s="22" t="e">
        <f t="shared" si="81"/>
        <v>#VALUE!</v>
      </c>
      <c r="K245" s="22" t="e">
        <f t="shared" si="81"/>
        <v>#VALUE!</v>
      </c>
      <c r="L245" s="22" t="e">
        <f t="shared" si="81"/>
        <v>#VALUE!</v>
      </c>
      <c r="M245" s="22" t="e">
        <f t="shared" si="81"/>
        <v>#VALUE!</v>
      </c>
      <c r="N245" s="22" t="e">
        <f t="shared" si="81"/>
        <v>#VALUE!</v>
      </c>
      <c r="O245" s="22" t="e">
        <f t="shared" si="81"/>
        <v>#VALUE!</v>
      </c>
      <c r="P245" s="22" t="e">
        <f t="shared" si="81"/>
        <v>#VALUE!</v>
      </c>
      <c r="Q245" s="22" t="e">
        <f t="shared" si="81"/>
        <v>#VALUE!</v>
      </c>
      <c r="R245" s="22" t="e">
        <f t="shared" si="81"/>
        <v>#VALUE!</v>
      </c>
      <c r="S245" s="22" t="e">
        <f t="shared" si="81"/>
        <v>#VALUE!</v>
      </c>
      <c r="T245" s="22" t="e">
        <f t="shared" si="81"/>
        <v>#VALUE!</v>
      </c>
      <c r="U245" s="22" t="e">
        <f t="shared" si="81"/>
        <v>#VALUE!</v>
      </c>
      <c r="V245" s="22" t="e">
        <f t="shared" si="81"/>
        <v>#VALUE!</v>
      </c>
      <c r="W245" s="22" t="e">
        <f t="shared" si="81"/>
        <v>#VALUE!</v>
      </c>
      <c r="X245" s="22" t="e">
        <f t="shared" si="81"/>
        <v>#VALUE!</v>
      </c>
      <c r="Y245" s="22" t="e">
        <f t="shared" si="81"/>
        <v>#VALUE!</v>
      </c>
      <c r="Z245" s="22" t="e">
        <f t="shared" si="81"/>
        <v>#VALUE!</v>
      </c>
      <c r="AA245" s="22" t="e">
        <f t="shared" si="81"/>
        <v>#VALUE!</v>
      </c>
      <c r="AB245" s="22" t="e">
        <f t="shared" si="81"/>
        <v>#VALUE!</v>
      </c>
      <c r="AC245" s="22" t="e">
        <f t="shared" si="81"/>
        <v>#VALUE!</v>
      </c>
      <c r="AD245" s="22" t="e">
        <f t="shared" si="81"/>
        <v>#VALUE!</v>
      </c>
      <c r="AE245" s="22" t="e">
        <f t="shared" si="81"/>
        <v>#VALUE!</v>
      </c>
      <c r="AF245" s="22" t="e">
        <f t="shared" si="81"/>
        <v>#VALUE!</v>
      </c>
      <c r="AG245" s="22" t="e">
        <f t="shared" si="81"/>
        <v>#VALUE!</v>
      </c>
      <c r="AH245" s="37"/>
      <c r="AI245" s="38"/>
    </row>
    <row r="246" spans="2:36" x14ac:dyDescent="0.15">
      <c r="B246" s="20" t="s">
        <v>14</v>
      </c>
      <c r="C246" s="39" t="e">
        <f>IF(EDATE(C231,1)&gt;$G$14,"",EDATE(C231,1))</f>
        <v>#VALUE!</v>
      </c>
      <c r="D246" s="22" t="e">
        <f t="shared" ref="D246:AG246" si="82">IF(D245&gt;$G$14,"",IF(C246=EOMONTH(DATE($C243,$D243,1),0),"",IF(C246="","",C246+1)))</f>
        <v>#VALUE!</v>
      </c>
      <c r="E246" s="22" t="e">
        <f t="shared" si="82"/>
        <v>#VALUE!</v>
      </c>
      <c r="F246" s="22" t="e">
        <f t="shared" si="82"/>
        <v>#VALUE!</v>
      </c>
      <c r="G246" s="22" t="e">
        <f t="shared" si="82"/>
        <v>#VALUE!</v>
      </c>
      <c r="H246" s="22" t="e">
        <f t="shared" si="82"/>
        <v>#VALUE!</v>
      </c>
      <c r="I246" s="22" t="e">
        <f t="shared" si="82"/>
        <v>#VALUE!</v>
      </c>
      <c r="J246" s="22" t="e">
        <f t="shared" si="82"/>
        <v>#VALUE!</v>
      </c>
      <c r="K246" s="22" t="e">
        <f t="shared" si="82"/>
        <v>#VALUE!</v>
      </c>
      <c r="L246" s="22" t="e">
        <f t="shared" si="82"/>
        <v>#VALUE!</v>
      </c>
      <c r="M246" s="22" t="e">
        <f t="shared" si="82"/>
        <v>#VALUE!</v>
      </c>
      <c r="N246" s="22" t="e">
        <f t="shared" si="82"/>
        <v>#VALUE!</v>
      </c>
      <c r="O246" s="22" t="e">
        <f t="shared" si="82"/>
        <v>#VALUE!</v>
      </c>
      <c r="P246" s="22" t="e">
        <f t="shared" si="82"/>
        <v>#VALUE!</v>
      </c>
      <c r="Q246" s="22" t="e">
        <f t="shared" si="82"/>
        <v>#VALUE!</v>
      </c>
      <c r="R246" s="22" t="e">
        <f t="shared" si="82"/>
        <v>#VALUE!</v>
      </c>
      <c r="S246" s="22" t="e">
        <f t="shared" si="82"/>
        <v>#VALUE!</v>
      </c>
      <c r="T246" s="22" t="e">
        <f t="shared" si="82"/>
        <v>#VALUE!</v>
      </c>
      <c r="U246" s="22" t="e">
        <f t="shared" si="82"/>
        <v>#VALUE!</v>
      </c>
      <c r="V246" s="22" t="e">
        <f t="shared" si="82"/>
        <v>#VALUE!</v>
      </c>
      <c r="W246" s="22" t="e">
        <f t="shared" si="82"/>
        <v>#VALUE!</v>
      </c>
      <c r="X246" s="22" t="e">
        <f t="shared" si="82"/>
        <v>#VALUE!</v>
      </c>
      <c r="Y246" s="22" t="e">
        <f t="shared" si="82"/>
        <v>#VALUE!</v>
      </c>
      <c r="Z246" s="22" t="e">
        <f t="shared" si="82"/>
        <v>#VALUE!</v>
      </c>
      <c r="AA246" s="22" t="e">
        <f t="shared" si="82"/>
        <v>#VALUE!</v>
      </c>
      <c r="AB246" s="22" t="e">
        <f t="shared" si="82"/>
        <v>#VALUE!</v>
      </c>
      <c r="AC246" s="22" t="e">
        <f t="shared" si="82"/>
        <v>#VALUE!</v>
      </c>
      <c r="AD246" s="22" t="e">
        <f t="shared" si="82"/>
        <v>#VALUE!</v>
      </c>
      <c r="AE246" s="22" t="e">
        <f t="shared" si="82"/>
        <v>#VALUE!</v>
      </c>
      <c r="AF246" s="22" t="e">
        <f t="shared" si="82"/>
        <v>#VALUE!</v>
      </c>
      <c r="AG246" s="22" t="e">
        <f t="shared" si="82"/>
        <v>#VALUE!</v>
      </c>
      <c r="AH246" s="23" t="s">
        <v>15</v>
      </c>
      <c r="AI246" s="24">
        <f>+COUNTIFS(C247:AG247,"土",C248:AG248,"")+COUNTIFS(C247:AG247,"日",C248:AG248,"")</f>
        <v>0</v>
      </c>
    </row>
    <row r="247" spans="2:36" s="26" customFormat="1" x14ac:dyDescent="0.15">
      <c r="B247" s="40" t="s">
        <v>5</v>
      </c>
      <c r="C247" s="51" t="str">
        <f>IFERROR(TEXT(WEEKDAY(+C246),"aaa"),"")</f>
        <v/>
      </c>
      <c r="D247" s="51" t="str">
        <f t="shared" ref="D247:AG247" si="83">IFERROR(TEXT(WEEKDAY(+D246),"aaa"),"")</f>
        <v/>
      </c>
      <c r="E247" s="51" t="str">
        <f t="shared" si="83"/>
        <v/>
      </c>
      <c r="F247" s="51" t="str">
        <f t="shared" si="83"/>
        <v/>
      </c>
      <c r="G247" s="51" t="str">
        <f t="shared" si="83"/>
        <v/>
      </c>
      <c r="H247" s="51" t="str">
        <f t="shared" si="83"/>
        <v/>
      </c>
      <c r="I247" s="51" t="str">
        <f t="shared" si="83"/>
        <v/>
      </c>
      <c r="J247" s="51" t="str">
        <f t="shared" si="83"/>
        <v/>
      </c>
      <c r="K247" s="51" t="str">
        <f t="shared" si="83"/>
        <v/>
      </c>
      <c r="L247" s="51" t="str">
        <f t="shared" si="83"/>
        <v/>
      </c>
      <c r="M247" s="51" t="str">
        <f t="shared" si="83"/>
        <v/>
      </c>
      <c r="N247" s="51" t="str">
        <f t="shared" si="83"/>
        <v/>
      </c>
      <c r="O247" s="51" t="str">
        <f t="shared" si="83"/>
        <v/>
      </c>
      <c r="P247" s="51" t="str">
        <f t="shared" si="83"/>
        <v/>
      </c>
      <c r="Q247" s="51" t="str">
        <f t="shared" si="83"/>
        <v/>
      </c>
      <c r="R247" s="51" t="str">
        <f t="shared" si="83"/>
        <v/>
      </c>
      <c r="S247" s="51" t="str">
        <f t="shared" si="83"/>
        <v/>
      </c>
      <c r="T247" s="51" t="str">
        <f t="shared" si="83"/>
        <v/>
      </c>
      <c r="U247" s="51" t="str">
        <f t="shared" si="83"/>
        <v/>
      </c>
      <c r="V247" s="51" t="str">
        <f t="shared" si="83"/>
        <v/>
      </c>
      <c r="W247" s="51" t="str">
        <f t="shared" si="83"/>
        <v/>
      </c>
      <c r="X247" s="51" t="str">
        <f t="shared" si="83"/>
        <v/>
      </c>
      <c r="Y247" s="51" t="str">
        <f t="shared" si="83"/>
        <v/>
      </c>
      <c r="Z247" s="51" t="str">
        <f t="shared" si="83"/>
        <v/>
      </c>
      <c r="AA247" s="51" t="str">
        <f t="shared" si="83"/>
        <v/>
      </c>
      <c r="AB247" s="51" t="str">
        <f t="shared" si="83"/>
        <v/>
      </c>
      <c r="AC247" s="51" t="str">
        <f t="shared" si="83"/>
        <v/>
      </c>
      <c r="AD247" s="51" t="str">
        <f t="shared" si="83"/>
        <v/>
      </c>
      <c r="AE247" s="51" t="str">
        <f t="shared" si="83"/>
        <v/>
      </c>
      <c r="AF247" s="51" t="str">
        <f t="shared" si="83"/>
        <v/>
      </c>
      <c r="AG247" s="51" t="str">
        <f t="shared" si="83"/>
        <v/>
      </c>
      <c r="AH247" s="23" t="s">
        <v>17</v>
      </c>
      <c r="AI247" s="24">
        <f>+COUNTIF(C248:AG248,"夏休")+COUNTIF(C248:AG248,"冬休")+COUNTIF(C248:AG248,"中止")+COUNTIF(C248:AG248,"工場")+COUNTIF(C248:AG248,"他")</f>
        <v>0</v>
      </c>
    </row>
    <row r="248" spans="2:36" s="26" customFormat="1" ht="13.5" customHeight="1" x14ac:dyDescent="0.15">
      <c r="B248" s="82" t="s">
        <v>16</v>
      </c>
      <c r="C248" s="84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6"/>
      <c r="AH248" s="27" t="s">
        <v>2</v>
      </c>
      <c r="AI248" s="28">
        <f>COUNT(C246:AG246)-AI247</f>
        <v>0</v>
      </c>
    </row>
    <row r="249" spans="2:36" s="26" customFormat="1" ht="13.5" customHeight="1" x14ac:dyDescent="0.15">
      <c r="B249" s="83"/>
      <c r="C249" s="84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6"/>
      <c r="AH249" s="27" t="s">
        <v>6</v>
      </c>
      <c r="AI249" s="29">
        <f>+COUNTIF(C250:AG251,"休")</f>
        <v>0</v>
      </c>
      <c r="AJ249" s="30" t="e">
        <f>IF(AI250&gt;0.285,"",IF(AI249&lt;AI246,"←計画日数が足りません",""))</f>
        <v>#DIV/0!</v>
      </c>
    </row>
    <row r="250" spans="2:36" s="26" customFormat="1" ht="13.5" customHeight="1" x14ac:dyDescent="0.15">
      <c r="B250" s="77" t="s">
        <v>0</v>
      </c>
      <c r="C250" s="78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70"/>
      <c r="AH250" s="27" t="s">
        <v>8</v>
      </c>
      <c r="AI250" s="31" t="e">
        <f>+AI249/AI248</f>
        <v>#DIV/0!</v>
      </c>
    </row>
    <row r="251" spans="2:36" s="26" customFormat="1" x14ac:dyDescent="0.15">
      <c r="B251" s="77"/>
      <c r="C251" s="78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70"/>
      <c r="AH251" s="27" t="s">
        <v>9</v>
      </c>
      <c r="AI251" s="29">
        <f>+COUNTA(C252:AG253)</f>
        <v>0</v>
      </c>
    </row>
    <row r="252" spans="2:36" s="26" customFormat="1" x14ac:dyDescent="0.15">
      <c r="B252" s="71" t="s">
        <v>7</v>
      </c>
      <c r="C252" s="73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5"/>
      <c r="AH252" s="32" t="s">
        <v>4</v>
      </c>
      <c r="AI252" s="33" t="e">
        <f>+AI251/AI248</f>
        <v>#DIV/0!</v>
      </c>
    </row>
    <row r="253" spans="2:36" s="26" customFormat="1" x14ac:dyDescent="0.15">
      <c r="B253" s="72"/>
      <c r="C253" s="74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6"/>
      <c r="AH253" s="34"/>
      <c r="AI253" s="35"/>
      <c r="AJ253" s="30"/>
    </row>
    <row r="254" spans="2:36" hidden="1" x14ac:dyDescent="0.15">
      <c r="B254" s="15"/>
      <c r="C254" s="46" t="e">
        <f t="shared" ref="C254:AG254" si="84">IF(AND(DAY(C246)&gt;=22,DAY(C246)&lt;=28,C247="土"),1,0)</f>
        <v>#VALUE!</v>
      </c>
      <c r="D254" s="46" t="e">
        <f t="shared" si="84"/>
        <v>#VALUE!</v>
      </c>
      <c r="E254" s="46" t="e">
        <f t="shared" si="84"/>
        <v>#VALUE!</v>
      </c>
      <c r="F254" s="46" t="e">
        <f t="shared" si="84"/>
        <v>#VALUE!</v>
      </c>
      <c r="G254" s="46" t="e">
        <f t="shared" si="84"/>
        <v>#VALUE!</v>
      </c>
      <c r="H254" s="46" t="e">
        <f t="shared" si="84"/>
        <v>#VALUE!</v>
      </c>
      <c r="I254" s="46" t="e">
        <f t="shared" si="84"/>
        <v>#VALUE!</v>
      </c>
      <c r="J254" s="46" t="e">
        <f t="shared" si="84"/>
        <v>#VALUE!</v>
      </c>
      <c r="K254" s="46" t="e">
        <f t="shared" si="84"/>
        <v>#VALUE!</v>
      </c>
      <c r="L254" s="46" t="e">
        <f t="shared" si="84"/>
        <v>#VALUE!</v>
      </c>
      <c r="M254" s="46" t="e">
        <f t="shared" si="84"/>
        <v>#VALUE!</v>
      </c>
      <c r="N254" s="46" t="e">
        <f t="shared" si="84"/>
        <v>#VALUE!</v>
      </c>
      <c r="O254" s="46" t="e">
        <f t="shared" si="84"/>
        <v>#VALUE!</v>
      </c>
      <c r="P254" s="46" t="e">
        <f t="shared" si="84"/>
        <v>#VALUE!</v>
      </c>
      <c r="Q254" s="46" t="e">
        <f t="shared" si="84"/>
        <v>#VALUE!</v>
      </c>
      <c r="R254" s="46" t="e">
        <f t="shared" si="84"/>
        <v>#VALUE!</v>
      </c>
      <c r="S254" s="46" t="e">
        <f t="shared" si="84"/>
        <v>#VALUE!</v>
      </c>
      <c r="T254" s="46" t="e">
        <f t="shared" si="84"/>
        <v>#VALUE!</v>
      </c>
      <c r="U254" s="46" t="e">
        <f t="shared" si="84"/>
        <v>#VALUE!</v>
      </c>
      <c r="V254" s="46" t="e">
        <f t="shared" si="84"/>
        <v>#VALUE!</v>
      </c>
      <c r="W254" s="46" t="e">
        <f t="shared" si="84"/>
        <v>#VALUE!</v>
      </c>
      <c r="X254" s="46" t="e">
        <f t="shared" si="84"/>
        <v>#VALUE!</v>
      </c>
      <c r="Y254" s="46" t="e">
        <f t="shared" si="84"/>
        <v>#VALUE!</v>
      </c>
      <c r="Z254" s="46" t="e">
        <f t="shared" si="84"/>
        <v>#VALUE!</v>
      </c>
      <c r="AA254" s="46" t="e">
        <f t="shared" si="84"/>
        <v>#VALUE!</v>
      </c>
      <c r="AB254" s="46" t="e">
        <f t="shared" si="84"/>
        <v>#VALUE!</v>
      </c>
      <c r="AC254" s="46" t="e">
        <f t="shared" si="84"/>
        <v>#VALUE!</v>
      </c>
      <c r="AD254" s="46" t="e">
        <f t="shared" si="84"/>
        <v>#VALUE!</v>
      </c>
      <c r="AE254" s="46" t="e">
        <f t="shared" si="84"/>
        <v>#VALUE!</v>
      </c>
      <c r="AF254" s="46" t="e">
        <f t="shared" si="84"/>
        <v>#VALUE!</v>
      </c>
      <c r="AG254" s="46" t="e">
        <f t="shared" si="84"/>
        <v>#VALUE!</v>
      </c>
      <c r="AH254" s="47" t="s">
        <v>18</v>
      </c>
      <c r="AI254" s="48">
        <f>_xlfn.AGGREGATE(9,6,C254:AG254)</f>
        <v>0</v>
      </c>
      <c r="AJ254" s="30"/>
    </row>
    <row r="255" spans="2:36" hidden="1" x14ac:dyDescent="0.15">
      <c r="B255" s="15"/>
      <c r="C255" s="49" t="e">
        <f t="shared" ref="C255:AG255" si="85">IF(AND(DAY(C246)&gt;=22,DAY(C246)&lt;=28,C247="土",OR(C252="休",C252="雨")),1,0)</f>
        <v>#VALUE!</v>
      </c>
      <c r="D255" s="49" t="e">
        <f t="shared" si="85"/>
        <v>#VALUE!</v>
      </c>
      <c r="E255" s="49" t="e">
        <f t="shared" si="85"/>
        <v>#VALUE!</v>
      </c>
      <c r="F255" s="49" t="e">
        <f t="shared" si="85"/>
        <v>#VALUE!</v>
      </c>
      <c r="G255" s="49" t="e">
        <f t="shared" si="85"/>
        <v>#VALUE!</v>
      </c>
      <c r="H255" s="49" t="e">
        <f t="shared" si="85"/>
        <v>#VALUE!</v>
      </c>
      <c r="I255" s="49" t="e">
        <f t="shared" si="85"/>
        <v>#VALUE!</v>
      </c>
      <c r="J255" s="49" t="e">
        <f t="shared" si="85"/>
        <v>#VALUE!</v>
      </c>
      <c r="K255" s="49" t="e">
        <f t="shared" si="85"/>
        <v>#VALUE!</v>
      </c>
      <c r="L255" s="49" t="e">
        <f t="shared" si="85"/>
        <v>#VALUE!</v>
      </c>
      <c r="M255" s="49" t="e">
        <f t="shared" si="85"/>
        <v>#VALUE!</v>
      </c>
      <c r="N255" s="49" t="e">
        <f t="shared" si="85"/>
        <v>#VALUE!</v>
      </c>
      <c r="O255" s="49" t="e">
        <f t="shared" si="85"/>
        <v>#VALUE!</v>
      </c>
      <c r="P255" s="49" t="e">
        <f t="shared" si="85"/>
        <v>#VALUE!</v>
      </c>
      <c r="Q255" s="49" t="e">
        <f t="shared" si="85"/>
        <v>#VALUE!</v>
      </c>
      <c r="R255" s="49" t="e">
        <f t="shared" si="85"/>
        <v>#VALUE!</v>
      </c>
      <c r="S255" s="49" t="e">
        <f t="shared" si="85"/>
        <v>#VALUE!</v>
      </c>
      <c r="T255" s="49" t="e">
        <f t="shared" si="85"/>
        <v>#VALUE!</v>
      </c>
      <c r="U255" s="49" t="e">
        <f t="shared" si="85"/>
        <v>#VALUE!</v>
      </c>
      <c r="V255" s="49" t="e">
        <f t="shared" si="85"/>
        <v>#VALUE!</v>
      </c>
      <c r="W255" s="49" t="e">
        <f t="shared" si="85"/>
        <v>#VALUE!</v>
      </c>
      <c r="X255" s="49" t="e">
        <f t="shared" si="85"/>
        <v>#VALUE!</v>
      </c>
      <c r="Y255" s="49" t="e">
        <f t="shared" si="85"/>
        <v>#VALUE!</v>
      </c>
      <c r="Z255" s="49" t="e">
        <f t="shared" si="85"/>
        <v>#VALUE!</v>
      </c>
      <c r="AA255" s="49" t="e">
        <f t="shared" si="85"/>
        <v>#VALUE!</v>
      </c>
      <c r="AB255" s="49" t="e">
        <f t="shared" si="85"/>
        <v>#VALUE!</v>
      </c>
      <c r="AC255" s="49" t="e">
        <f t="shared" si="85"/>
        <v>#VALUE!</v>
      </c>
      <c r="AD255" s="49" t="e">
        <f t="shared" si="85"/>
        <v>#VALUE!</v>
      </c>
      <c r="AE255" s="49" t="e">
        <f t="shared" si="85"/>
        <v>#VALUE!</v>
      </c>
      <c r="AF255" s="49" t="e">
        <f t="shared" si="85"/>
        <v>#VALUE!</v>
      </c>
      <c r="AG255" s="49" t="e">
        <f t="shared" si="85"/>
        <v>#VALUE!</v>
      </c>
      <c r="AH255" s="50" t="s">
        <v>19</v>
      </c>
      <c r="AI255" s="48">
        <f>_xlfn.AGGREGATE(9,6,C255:AG255)</f>
        <v>0</v>
      </c>
      <c r="AJ255" s="30"/>
    </row>
    <row r="256" spans="2:36" s="26" customFormat="1" x14ac:dyDescent="0.15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I256" s="41"/>
    </row>
    <row r="257" spans="2:36" hidden="1" x14ac:dyDescent="0.15">
      <c r="C257" s="2" t="e">
        <f>YEAR(C260)</f>
        <v>#VALUE!</v>
      </c>
      <c r="D257" s="2" t="e">
        <f>MONTH(C260)</f>
        <v>#VALUE!</v>
      </c>
    </row>
    <row r="258" spans="2:36" x14ac:dyDescent="0.15">
      <c r="B258" s="6" t="s">
        <v>13</v>
      </c>
      <c r="C258" s="79" t="e">
        <f>C260</f>
        <v>#VALUE!</v>
      </c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1"/>
    </row>
    <row r="259" spans="2:36" hidden="1" x14ac:dyDescent="0.15">
      <c r="B259" s="36"/>
      <c r="C259" s="22" t="e">
        <f>DATE($C257,$D257,1)</f>
        <v>#VALUE!</v>
      </c>
      <c r="D259" s="22" t="e">
        <f t="shared" ref="D259:AG259" si="86">C259+1</f>
        <v>#VALUE!</v>
      </c>
      <c r="E259" s="22" t="e">
        <f t="shared" si="86"/>
        <v>#VALUE!</v>
      </c>
      <c r="F259" s="22" t="e">
        <f t="shared" si="86"/>
        <v>#VALUE!</v>
      </c>
      <c r="G259" s="22" t="e">
        <f t="shared" si="86"/>
        <v>#VALUE!</v>
      </c>
      <c r="H259" s="22" t="e">
        <f t="shared" si="86"/>
        <v>#VALUE!</v>
      </c>
      <c r="I259" s="22" t="e">
        <f t="shared" si="86"/>
        <v>#VALUE!</v>
      </c>
      <c r="J259" s="22" t="e">
        <f t="shared" si="86"/>
        <v>#VALUE!</v>
      </c>
      <c r="K259" s="22" t="e">
        <f t="shared" si="86"/>
        <v>#VALUE!</v>
      </c>
      <c r="L259" s="22" t="e">
        <f t="shared" si="86"/>
        <v>#VALUE!</v>
      </c>
      <c r="M259" s="22" t="e">
        <f t="shared" si="86"/>
        <v>#VALUE!</v>
      </c>
      <c r="N259" s="22" t="e">
        <f t="shared" si="86"/>
        <v>#VALUE!</v>
      </c>
      <c r="O259" s="22" t="e">
        <f t="shared" si="86"/>
        <v>#VALUE!</v>
      </c>
      <c r="P259" s="22" t="e">
        <f t="shared" si="86"/>
        <v>#VALUE!</v>
      </c>
      <c r="Q259" s="22" t="e">
        <f t="shared" si="86"/>
        <v>#VALUE!</v>
      </c>
      <c r="R259" s="22" t="e">
        <f t="shared" si="86"/>
        <v>#VALUE!</v>
      </c>
      <c r="S259" s="22" t="e">
        <f t="shared" si="86"/>
        <v>#VALUE!</v>
      </c>
      <c r="T259" s="22" t="e">
        <f t="shared" si="86"/>
        <v>#VALUE!</v>
      </c>
      <c r="U259" s="22" t="e">
        <f t="shared" si="86"/>
        <v>#VALUE!</v>
      </c>
      <c r="V259" s="22" t="e">
        <f t="shared" si="86"/>
        <v>#VALUE!</v>
      </c>
      <c r="W259" s="22" t="e">
        <f t="shared" si="86"/>
        <v>#VALUE!</v>
      </c>
      <c r="X259" s="22" t="e">
        <f t="shared" si="86"/>
        <v>#VALUE!</v>
      </c>
      <c r="Y259" s="22" t="e">
        <f t="shared" si="86"/>
        <v>#VALUE!</v>
      </c>
      <c r="Z259" s="22" t="e">
        <f t="shared" si="86"/>
        <v>#VALUE!</v>
      </c>
      <c r="AA259" s="22" t="e">
        <f t="shared" si="86"/>
        <v>#VALUE!</v>
      </c>
      <c r="AB259" s="22" t="e">
        <f t="shared" si="86"/>
        <v>#VALUE!</v>
      </c>
      <c r="AC259" s="22" t="e">
        <f t="shared" si="86"/>
        <v>#VALUE!</v>
      </c>
      <c r="AD259" s="22" t="e">
        <f t="shared" si="86"/>
        <v>#VALUE!</v>
      </c>
      <c r="AE259" s="22" t="e">
        <f t="shared" si="86"/>
        <v>#VALUE!</v>
      </c>
      <c r="AF259" s="22" t="e">
        <f t="shared" si="86"/>
        <v>#VALUE!</v>
      </c>
      <c r="AG259" s="22" t="e">
        <f t="shared" si="86"/>
        <v>#VALUE!</v>
      </c>
      <c r="AH259" s="37"/>
      <c r="AI259" s="38"/>
    </row>
    <row r="260" spans="2:36" x14ac:dyDescent="0.15">
      <c r="B260" s="20" t="s">
        <v>14</v>
      </c>
      <c r="C260" s="39" t="e">
        <f>IF(EDATE(C245,1)&gt;$G$14,"",EDATE(C245,1))</f>
        <v>#VALUE!</v>
      </c>
      <c r="D260" s="22" t="e">
        <f t="shared" ref="D260:AG260" si="87">IF(D259&gt;$G$14,"",IF(C260=EOMONTH(DATE($C257,$D257,1),0),"",IF(C260="","",C260+1)))</f>
        <v>#VALUE!</v>
      </c>
      <c r="E260" s="22" t="e">
        <f t="shared" si="87"/>
        <v>#VALUE!</v>
      </c>
      <c r="F260" s="22" t="e">
        <f t="shared" si="87"/>
        <v>#VALUE!</v>
      </c>
      <c r="G260" s="22" t="e">
        <f t="shared" si="87"/>
        <v>#VALUE!</v>
      </c>
      <c r="H260" s="22" t="e">
        <f t="shared" si="87"/>
        <v>#VALUE!</v>
      </c>
      <c r="I260" s="22" t="e">
        <f t="shared" si="87"/>
        <v>#VALUE!</v>
      </c>
      <c r="J260" s="22" t="e">
        <f t="shared" si="87"/>
        <v>#VALUE!</v>
      </c>
      <c r="K260" s="22" t="e">
        <f t="shared" si="87"/>
        <v>#VALUE!</v>
      </c>
      <c r="L260" s="22" t="e">
        <f t="shared" si="87"/>
        <v>#VALUE!</v>
      </c>
      <c r="M260" s="22" t="e">
        <f t="shared" si="87"/>
        <v>#VALUE!</v>
      </c>
      <c r="N260" s="22" t="e">
        <f t="shared" si="87"/>
        <v>#VALUE!</v>
      </c>
      <c r="O260" s="22" t="e">
        <f t="shared" si="87"/>
        <v>#VALUE!</v>
      </c>
      <c r="P260" s="22" t="e">
        <f t="shared" si="87"/>
        <v>#VALUE!</v>
      </c>
      <c r="Q260" s="22" t="e">
        <f t="shared" si="87"/>
        <v>#VALUE!</v>
      </c>
      <c r="R260" s="22" t="e">
        <f t="shared" si="87"/>
        <v>#VALUE!</v>
      </c>
      <c r="S260" s="22" t="e">
        <f t="shared" si="87"/>
        <v>#VALUE!</v>
      </c>
      <c r="T260" s="22" t="e">
        <f t="shared" si="87"/>
        <v>#VALUE!</v>
      </c>
      <c r="U260" s="22" t="e">
        <f t="shared" si="87"/>
        <v>#VALUE!</v>
      </c>
      <c r="V260" s="22" t="e">
        <f t="shared" si="87"/>
        <v>#VALUE!</v>
      </c>
      <c r="W260" s="22" t="e">
        <f t="shared" si="87"/>
        <v>#VALUE!</v>
      </c>
      <c r="X260" s="22" t="e">
        <f t="shared" si="87"/>
        <v>#VALUE!</v>
      </c>
      <c r="Y260" s="22" t="e">
        <f t="shared" si="87"/>
        <v>#VALUE!</v>
      </c>
      <c r="Z260" s="22" t="e">
        <f t="shared" si="87"/>
        <v>#VALUE!</v>
      </c>
      <c r="AA260" s="22" t="e">
        <f t="shared" si="87"/>
        <v>#VALUE!</v>
      </c>
      <c r="AB260" s="22" t="e">
        <f t="shared" si="87"/>
        <v>#VALUE!</v>
      </c>
      <c r="AC260" s="22" t="e">
        <f t="shared" si="87"/>
        <v>#VALUE!</v>
      </c>
      <c r="AD260" s="22" t="e">
        <f t="shared" si="87"/>
        <v>#VALUE!</v>
      </c>
      <c r="AE260" s="22" t="e">
        <f t="shared" si="87"/>
        <v>#VALUE!</v>
      </c>
      <c r="AF260" s="22" t="e">
        <f t="shared" si="87"/>
        <v>#VALUE!</v>
      </c>
      <c r="AG260" s="22" t="e">
        <f t="shared" si="87"/>
        <v>#VALUE!</v>
      </c>
      <c r="AH260" s="23" t="s">
        <v>15</v>
      </c>
      <c r="AI260" s="24">
        <f>+COUNTIFS(C261:AG261,"土",C262:AG262,"")+COUNTIFS(C261:AG261,"日",C262:AG262,"")</f>
        <v>0</v>
      </c>
    </row>
    <row r="261" spans="2:36" s="26" customFormat="1" x14ac:dyDescent="0.15">
      <c r="B261" s="40" t="s">
        <v>5</v>
      </c>
      <c r="C261" s="51" t="str">
        <f>IFERROR(TEXT(WEEKDAY(+C260),"aaa"),"")</f>
        <v/>
      </c>
      <c r="D261" s="51" t="str">
        <f t="shared" ref="D261:AG261" si="88">IFERROR(TEXT(WEEKDAY(+D260),"aaa"),"")</f>
        <v/>
      </c>
      <c r="E261" s="51" t="str">
        <f t="shared" si="88"/>
        <v/>
      </c>
      <c r="F261" s="51" t="str">
        <f t="shared" si="88"/>
        <v/>
      </c>
      <c r="G261" s="51" t="str">
        <f t="shared" si="88"/>
        <v/>
      </c>
      <c r="H261" s="51" t="str">
        <f t="shared" si="88"/>
        <v/>
      </c>
      <c r="I261" s="51" t="str">
        <f t="shared" si="88"/>
        <v/>
      </c>
      <c r="J261" s="51" t="str">
        <f t="shared" si="88"/>
        <v/>
      </c>
      <c r="K261" s="51" t="str">
        <f t="shared" si="88"/>
        <v/>
      </c>
      <c r="L261" s="51" t="str">
        <f t="shared" si="88"/>
        <v/>
      </c>
      <c r="M261" s="51" t="str">
        <f t="shared" si="88"/>
        <v/>
      </c>
      <c r="N261" s="51" t="str">
        <f t="shared" si="88"/>
        <v/>
      </c>
      <c r="O261" s="51" t="str">
        <f t="shared" si="88"/>
        <v/>
      </c>
      <c r="P261" s="51" t="str">
        <f t="shared" si="88"/>
        <v/>
      </c>
      <c r="Q261" s="51" t="str">
        <f t="shared" si="88"/>
        <v/>
      </c>
      <c r="R261" s="51" t="str">
        <f t="shared" si="88"/>
        <v/>
      </c>
      <c r="S261" s="51" t="str">
        <f t="shared" si="88"/>
        <v/>
      </c>
      <c r="T261" s="51" t="str">
        <f t="shared" si="88"/>
        <v/>
      </c>
      <c r="U261" s="51" t="str">
        <f t="shared" si="88"/>
        <v/>
      </c>
      <c r="V261" s="51" t="str">
        <f t="shared" si="88"/>
        <v/>
      </c>
      <c r="W261" s="51" t="str">
        <f t="shared" si="88"/>
        <v/>
      </c>
      <c r="X261" s="51" t="str">
        <f t="shared" si="88"/>
        <v/>
      </c>
      <c r="Y261" s="51" t="str">
        <f t="shared" si="88"/>
        <v/>
      </c>
      <c r="Z261" s="51" t="str">
        <f t="shared" si="88"/>
        <v/>
      </c>
      <c r="AA261" s="51" t="str">
        <f t="shared" si="88"/>
        <v/>
      </c>
      <c r="AB261" s="51" t="str">
        <f t="shared" si="88"/>
        <v/>
      </c>
      <c r="AC261" s="51" t="str">
        <f t="shared" si="88"/>
        <v/>
      </c>
      <c r="AD261" s="51" t="str">
        <f t="shared" si="88"/>
        <v/>
      </c>
      <c r="AE261" s="51" t="str">
        <f t="shared" si="88"/>
        <v/>
      </c>
      <c r="AF261" s="51" t="str">
        <f t="shared" si="88"/>
        <v/>
      </c>
      <c r="AG261" s="51" t="str">
        <f t="shared" si="88"/>
        <v/>
      </c>
      <c r="AH261" s="23" t="s">
        <v>17</v>
      </c>
      <c r="AI261" s="24">
        <f>+COUNTIF(C262:AG262,"夏休")+COUNTIF(C262:AG262,"冬休")+COUNTIF(C262:AG262,"中止")+COUNTIF(C262:AG262,"工場")+COUNTIF(C262:AG262,"他")</f>
        <v>0</v>
      </c>
    </row>
    <row r="262" spans="2:36" s="26" customFormat="1" ht="13.5" customHeight="1" x14ac:dyDescent="0.15">
      <c r="B262" s="82" t="s">
        <v>16</v>
      </c>
      <c r="C262" s="84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6"/>
      <c r="AH262" s="27" t="s">
        <v>2</v>
      </c>
      <c r="AI262" s="28">
        <f>COUNT(C260:AG260)-AI261</f>
        <v>0</v>
      </c>
    </row>
    <row r="263" spans="2:36" s="26" customFormat="1" ht="13.5" customHeight="1" x14ac:dyDescent="0.15">
      <c r="B263" s="83"/>
      <c r="C263" s="84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6"/>
      <c r="AH263" s="27" t="s">
        <v>6</v>
      </c>
      <c r="AI263" s="29">
        <f>+COUNTIF(C264:AG265,"休")</f>
        <v>0</v>
      </c>
      <c r="AJ263" s="30" t="e">
        <f>IF(AI264&gt;0.285,"",IF(AI263&lt;AI260,"←計画日数が足りません",""))</f>
        <v>#DIV/0!</v>
      </c>
    </row>
    <row r="264" spans="2:36" s="26" customFormat="1" ht="13.5" customHeight="1" x14ac:dyDescent="0.15">
      <c r="B264" s="77" t="s">
        <v>0</v>
      </c>
      <c r="C264" s="78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70"/>
      <c r="AH264" s="27" t="s">
        <v>8</v>
      </c>
      <c r="AI264" s="31" t="e">
        <f>+AI263/AI262</f>
        <v>#DIV/0!</v>
      </c>
    </row>
    <row r="265" spans="2:36" s="26" customFormat="1" x14ac:dyDescent="0.15">
      <c r="B265" s="77"/>
      <c r="C265" s="78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70"/>
      <c r="AH265" s="27" t="s">
        <v>9</v>
      </c>
      <c r="AI265" s="29">
        <f>+COUNTA(C266:AG267)</f>
        <v>0</v>
      </c>
    </row>
    <row r="266" spans="2:36" s="26" customFormat="1" x14ac:dyDescent="0.15">
      <c r="B266" s="71" t="s">
        <v>7</v>
      </c>
      <c r="C266" s="73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5"/>
      <c r="AH266" s="32" t="s">
        <v>4</v>
      </c>
      <c r="AI266" s="33" t="e">
        <f>+AI265/AI262</f>
        <v>#DIV/0!</v>
      </c>
    </row>
    <row r="267" spans="2:36" s="26" customFormat="1" x14ac:dyDescent="0.15">
      <c r="B267" s="72"/>
      <c r="C267" s="74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6"/>
      <c r="AH267" s="34"/>
      <c r="AI267" s="35"/>
      <c r="AJ267" s="30"/>
    </row>
    <row r="268" spans="2:36" hidden="1" x14ac:dyDescent="0.15">
      <c r="B268" s="15"/>
      <c r="C268" s="46" t="e">
        <f t="shared" ref="C268:AG268" si="89">IF(AND(DAY(C260)&gt;=22,DAY(C260)&lt;=28,C261="土"),1,0)</f>
        <v>#VALUE!</v>
      </c>
      <c r="D268" s="46" t="e">
        <f t="shared" si="89"/>
        <v>#VALUE!</v>
      </c>
      <c r="E268" s="46" t="e">
        <f t="shared" si="89"/>
        <v>#VALUE!</v>
      </c>
      <c r="F268" s="46" t="e">
        <f t="shared" si="89"/>
        <v>#VALUE!</v>
      </c>
      <c r="G268" s="46" t="e">
        <f t="shared" si="89"/>
        <v>#VALUE!</v>
      </c>
      <c r="H268" s="46" t="e">
        <f t="shared" si="89"/>
        <v>#VALUE!</v>
      </c>
      <c r="I268" s="46" t="e">
        <f t="shared" si="89"/>
        <v>#VALUE!</v>
      </c>
      <c r="J268" s="46" t="e">
        <f t="shared" si="89"/>
        <v>#VALUE!</v>
      </c>
      <c r="K268" s="46" t="e">
        <f t="shared" si="89"/>
        <v>#VALUE!</v>
      </c>
      <c r="L268" s="46" t="e">
        <f t="shared" si="89"/>
        <v>#VALUE!</v>
      </c>
      <c r="M268" s="46" t="e">
        <f t="shared" si="89"/>
        <v>#VALUE!</v>
      </c>
      <c r="N268" s="46" t="e">
        <f t="shared" si="89"/>
        <v>#VALUE!</v>
      </c>
      <c r="O268" s="46" t="e">
        <f t="shared" si="89"/>
        <v>#VALUE!</v>
      </c>
      <c r="P268" s="46" t="e">
        <f t="shared" si="89"/>
        <v>#VALUE!</v>
      </c>
      <c r="Q268" s="46" t="e">
        <f t="shared" si="89"/>
        <v>#VALUE!</v>
      </c>
      <c r="R268" s="46" t="e">
        <f t="shared" si="89"/>
        <v>#VALUE!</v>
      </c>
      <c r="S268" s="46" t="e">
        <f t="shared" si="89"/>
        <v>#VALUE!</v>
      </c>
      <c r="T268" s="46" t="e">
        <f t="shared" si="89"/>
        <v>#VALUE!</v>
      </c>
      <c r="U268" s="46" t="e">
        <f t="shared" si="89"/>
        <v>#VALUE!</v>
      </c>
      <c r="V268" s="46" t="e">
        <f t="shared" si="89"/>
        <v>#VALUE!</v>
      </c>
      <c r="W268" s="46" t="e">
        <f t="shared" si="89"/>
        <v>#VALUE!</v>
      </c>
      <c r="X268" s="46" t="e">
        <f t="shared" si="89"/>
        <v>#VALUE!</v>
      </c>
      <c r="Y268" s="46" t="e">
        <f t="shared" si="89"/>
        <v>#VALUE!</v>
      </c>
      <c r="Z268" s="46" t="e">
        <f t="shared" si="89"/>
        <v>#VALUE!</v>
      </c>
      <c r="AA268" s="46" t="e">
        <f t="shared" si="89"/>
        <v>#VALUE!</v>
      </c>
      <c r="AB268" s="46" t="e">
        <f t="shared" si="89"/>
        <v>#VALUE!</v>
      </c>
      <c r="AC268" s="46" t="e">
        <f t="shared" si="89"/>
        <v>#VALUE!</v>
      </c>
      <c r="AD268" s="46" t="e">
        <f t="shared" si="89"/>
        <v>#VALUE!</v>
      </c>
      <c r="AE268" s="46" t="e">
        <f t="shared" si="89"/>
        <v>#VALUE!</v>
      </c>
      <c r="AF268" s="46" t="e">
        <f t="shared" si="89"/>
        <v>#VALUE!</v>
      </c>
      <c r="AG268" s="46" t="e">
        <f t="shared" si="89"/>
        <v>#VALUE!</v>
      </c>
      <c r="AH268" s="47" t="s">
        <v>18</v>
      </c>
      <c r="AI268" s="48">
        <f>_xlfn.AGGREGATE(9,6,C268:AG268)</f>
        <v>0</v>
      </c>
      <c r="AJ268" s="30"/>
    </row>
    <row r="269" spans="2:36" hidden="1" x14ac:dyDescent="0.15">
      <c r="B269" s="15"/>
      <c r="C269" s="49" t="e">
        <f t="shared" ref="C269:AG269" si="90">IF(AND(DAY(C260)&gt;=22,DAY(C260)&lt;=28,C261="土",OR(C266="休",C266="雨")),1,0)</f>
        <v>#VALUE!</v>
      </c>
      <c r="D269" s="49" t="e">
        <f t="shared" si="90"/>
        <v>#VALUE!</v>
      </c>
      <c r="E269" s="49" t="e">
        <f t="shared" si="90"/>
        <v>#VALUE!</v>
      </c>
      <c r="F269" s="49" t="e">
        <f t="shared" si="90"/>
        <v>#VALUE!</v>
      </c>
      <c r="G269" s="49" t="e">
        <f t="shared" si="90"/>
        <v>#VALUE!</v>
      </c>
      <c r="H269" s="49" t="e">
        <f t="shared" si="90"/>
        <v>#VALUE!</v>
      </c>
      <c r="I269" s="49" t="e">
        <f t="shared" si="90"/>
        <v>#VALUE!</v>
      </c>
      <c r="J269" s="49" t="e">
        <f t="shared" si="90"/>
        <v>#VALUE!</v>
      </c>
      <c r="K269" s="49" t="e">
        <f t="shared" si="90"/>
        <v>#VALUE!</v>
      </c>
      <c r="L269" s="49" t="e">
        <f t="shared" si="90"/>
        <v>#VALUE!</v>
      </c>
      <c r="M269" s="49" t="e">
        <f t="shared" si="90"/>
        <v>#VALUE!</v>
      </c>
      <c r="N269" s="49" t="e">
        <f t="shared" si="90"/>
        <v>#VALUE!</v>
      </c>
      <c r="O269" s="49" t="e">
        <f t="shared" si="90"/>
        <v>#VALUE!</v>
      </c>
      <c r="P269" s="49" t="e">
        <f t="shared" si="90"/>
        <v>#VALUE!</v>
      </c>
      <c r="Q269" s="49" t="e">
        <f t="shared" si="90"/>
        <v>#VALUE!</v>
      </c>
      <c r="R269" s="49" t="e">
        <f t="shared" si="90"/>
        <v>#VALUE!</v>
      </c>
      <c r="S269" s="49" t="e">
        <f t="shared" si="90"/>
        <v>#VALUE!</v>
      </c>
      <c r="T269" s="49" t="e">
        <f t="shared" si="90"/>
        <v>#VALUE!</v>
      </c>
      <c r="U269" s="49" t="e">
        <f t="shared" si="90"/>
        <v>#VALUE!</v>
      </c>
      <c r="V269" s="49" t="e">
        <f t="shared" si="90"/>
        <v>#VALUE!</v>
      </c>
      <c r="W269" s="49" t="e">
        <f t="shared" si="90"/>
        <v>#VALUE!</v>
      </c>
      <c r="X269" s="49" t="e">
        <f t="shared" si="90"/>
        <v>#VALUE!</v>
      </c>
      <c r="Y269" s="49" t="e">
        <f t="shared" si="90"/>
        <v>#VALUE!</v>
      </c>
      <c r="Z269" s="49" t="e">
        <f t="shared" si="90"/>
        <v>#VALUE!</v>
      </c>
      <c r="AA269" s="49" t="e">
        <f t="shared" si="90"/>
        <v>#VALUE!</v>
      </c>
      <c r="AB269" s="49" t="e">
        <f t="shared" si="90"/>
        <v>#VALUE!</v>
      </c>
      <c r="AC269" s="49" t="e">
        <f t="shared" si="90"/>
        <v>#VALUE!</v>
      </c>
      <c r="AD269" s="49" t="e">
        <f t="shared" si="90"/>
        <v>#VALUE!</v>
      </c>
      <c r="AE269" s="49" t="e">
        <f t="shared" si="90"/>
        <v>#VALUE!</v>
      </c>
      <c r="AF269" s="49" t="e">
        <f t="shared" si="90"/>
        <v>#VALUE!</v>
      </c>
      <c r="AG269" s="49" t="e">
        <f t="shared" si="90"/>
        <v>#VALUE!</v>
      </c>
      <c r="AH269" s="50" t="s">
        <v>19</v>
      </c>
      <c r="AI269" s="48">
        <f>_xlfn.AGGREGATE(9,6,C269:AG269)</f>
        <v>0</v>
      </c>
      <c r="AJ269" s="30"/>
    </row>
    <row r="271" spans="2:36" hidden="1" x14ac:dyDescent="0.15">
      <c r="C271" s="2" t="e">
        <f>YEAR(C274)</f>
        <v>#VALUE!</v>
      </c>
      <c r="D271" s="2" t="e">
        <f>MONTH(C274)</f>
        <v>#VALUE!</v>
      </c>
    </row>
    <row r="272" spans="2:36" x14ac:dyDescent="0.15">
      <c r="B272" s="6" t="s">
        <v>13</v>
      </c>
      <c r="C272" s="79" t="e">
        <f>C274</f>
        <v>#VALUE!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1"/>
    </row>
    <row r="273" spans="2:36" hidden="1" x14ac:dyDescent="0.15">
      <c r="B273" s="36"/>
      <c r="C273" s="22" t="e">
        <f>DATE($C271,$D271,1)</f>
        <v>#VALUE!</v>
      </c>
      <c r="D273" s="22" t="e">
        <f t="shared" ref="D273:AG273" si="91">C273+1</f>
        <v>#VALUE!</v>
      </c>
      <c r="E273" s="22" t="e">
        <f t="shared" si="91"/>
        <v>#VALUE!</v>
      </c>
      <c r="F273" s="22" t="e">
        <f t="shared" si="91"/>
        <v>#VALUE!</v>
      </c>
      <c r="G273" s="22" t="e">
        <f t="shared" si="91"/>
        <v>#VALUE!</v>
      </c>
      <c r="H273" s="22" t="e">
        <f t="shared" si="91"/>
        <v>#VALUE!</v>
      </c>
      <c r="I273" s="22" t="e">
        <f t="shared" si="91"/>
        <v>#VALUE!</v>
      </c>
      <c r="J273" s="22" t="e">
        <f t="shared" si="91"/>
        <v>#VALUE!</v>
      </c>
      <c r="K273" s="22" t="e">
        <f t="shared" si="91"/>
        <v>#VALUE!</v>
      </c>
      <c r="L273" s="22" t="e">
        <f t="shared" si="91"/>
        <v>#VALUE!</v>
      </c>
      <c r="M273" s="22" t="e">
        <f t="shared" si="91"/>
        <v>#VALUE!</v>
      </c>
      <c r="N273" s="22" t="e">
        <f t="shared" si="91"/>
        <v>#VALUE!</v>
      </c>
      <c r="O273" s="22" t="e">
        <f t="shared" si="91"/>
        <v>#VALUE!</v>
      </c>
      <c r="P273" s="22" t="e">
        <f t="shared" si="91"/>
        <v>#VALUE!</v>
      </c>
      <c r="Q273" s="22" t="e">
        <f t="shared" si="91"/>
        <v>#VALUE!</v>
      </c>
      <c r="R273" s="22" t="e">
        <f t="shared" si="91"/>
        <v>#VALUE!</v>
      </c>
      <c r="S273" s="22" t="e">
        <f t="shared" si="91"/>
        <v>#VALUE!</v>
      </c>
      <c r="T273" s="22" t="e">
        <f t="shared" si="91"/>
        <v>#VALUE!</v>
      </c>
      <c r="U273" s="22" t="e">
        <f t="shared" si="91"/>
        <v>#VALUE!</v>
      </c>
      <c r="V273" s="22" t="e">
        <f t="shared" si="91"/>
        <v>#VALUE!</v>
      </c>
      <c r="W273" s="22" t="e">
        <f t="shared" si="91"/>
        <v>#VALUE!</v>
      </c>
      <c r="X273" s="22" t="e">
        <f t="shared" si="91"/>
        <v>#VALUE!</v>
      </c>
      <c r="Y273" s="22" t="e">
        <f t="shared" si="91"/>
        <v>#VALUE!</v>
      </c>
      <c r="Z273" s="22" t="e">
        <f t="shared" si="91"/>
        <v>#VALUE!</v>
      </c>
      <c r="AA273" s="22" t="e">
        <f t="shared" si="91"/>
        <v>#VALUE!</v>
      </c>
      <c r="AB273" s="22" t="e">
        <f t="shared" si="91"/>
        <v>#VALUE!</v>
      </c>
      <c r="AC273" s="22" t="e">
        <f t="shared" si="91"/>
        <v>#VALUE!</v>
      </c>
      <c r="AD273" s="22" t="e">
        <f t="shared" si="91"/>
        <v>#VALUE!</v>
      </c>
      <c r="AE273" s="22" t="e">
        <f t="shared" si="91"/>
        <v>#VALUE!</v>
      </c>
      <c r="AF273" s="22" t="e">
        <f t="shared" si="91"/>
        <v>#VALUE!</v>
      </c>
      <c r="AG273" s="22" t="e">
        <f t="shared" si="91"/>
        <v>#VALUE!</v>
      </c>
      <c r="AH273" s="37"/>
      <c r="AI273" s="38"/>
    </row>
    <row r="274" spans="2:36" x14ac:dyDescent="0.15">
      <c r="B274" s="20" t="s">
        <v>14</v>
      </c>
      <c r="C274" s="39" t="e">
        <f>IF(EDATE(C259,1)&gt;$G$14,"",EDATE(C259,1))</f>
        <v>#VALUE!</v>
      </c>
      <c r="D274" s="22" t="e">
        <f t="shared" ref="D274:AG274" si="92">IF(D273&gt;$G$14,"",IF(C274=EOMONTH(DATE($C271,$D271,1),0),"",IF(C274="","",C274+1)))</f>
        <v>#VALUE!</v>
      </c>
      <c r="E274" s="22" t="e">
        <f t="shared" si="92"/>
        <v>#VALUE!</v>
      </c>
      <c r="F274" s="22" t="e">
        <f t="shared" si="92"/>
        <v>#VALUE!</v>
      </c>
      <c r="G274" s="22" t="e">
        <f t="shared" si="92"/>
        <v>#VALUE!</v>
      </c>
      <c r="H274" s="22" t="e">
        <f t="shared" si="92"/>
        <v>#VALUE!</v>
      </c>
      <c r="I274" s="22" t="e">
        <f t="shared" si="92"/>
        <v>#VALUE!</v>
      </c>
      <c r="J274" s="22" t="e">
        <f t="shared" si="92"/>
        <v>#VALUE!</v>
      </c>
      <c r="K274" s="22" t="e">
        <f t="shared" si="92"/>
        <v>#VALUE!</v>
      </c>
      <c r="L274" s="22" t="e">
        <f t="shared" si="92"/>
        <v>#VALUE!</v>
      </c>
      <c r="M274" s="22" t="e">
        <f t="shared" si="92"/>
        <v>#VALUE!</v>
      </c>
      <c r="N274" s="22" t="e">
        <f t="shared" si="92"/>
        <v>#VALUE!</v>
      </c>
      <c r="O274" s="22" t="e">
        <f t="shared" si="92"/>
        <v>#VALUE!</v>
      </c>
      <c r="P274" s="22" t="e">
        <f t="shared" si="92"/>
        <v>#VALUE!</v>
      </c>
      <c r="Q274" s="22" t="e">
        <f t="shared" si="92"/>
        <v>#VALUE!</v>
      </c>
      <c r="R274" s="22" t="e">
        <f t="shared" si="92"/>
        <v>#VALUE!</v>
      </c>
      <c r="S274" s="22" t="e">
        <f t="shared" si="92"/>
        <v>#VALUE!</v>
      </c>
      <c r="T274" s="22" t="e">
        <f t="shared" si="92"/>
        <v>#VALUE!</v>
      </c>
      <c r="U274" s="22" t="e">
        <f t="shared" si="92"/>
        <v>#VALUE!</v>
      </c>
      <c r="V274" s="22" t="e">
        <f t="shared" si="92"/>
        <v>#VALUE!</v>
      </c>
      <c r="W274" s="22" t="e">
        <f t="shared" si="92"/>
        <v>#VALUE!</v>
      </c>
      <c r="X274" s="22" t="e">
        <f t="shared" si="92"/>
        <v>#VALUE!</v>
      </c>
      <c r="Y274" s="22" t="e">
        <f t="shared" si="92"/>
        <v>#VALUE!</v>
      </c>
      <c r="Z274" s="22" t="e">
        <f t="shared" si="92"/>
        <v>#VALUE!</v>
      </c>
      <c r="AA274" s="22" t="e">
        <f t="shared" si="92"/>
        <v>#VALUE!</v>
      </c>
      <c r="AB274" s="22" t="e">
        <f t="shared" si="92"/>
        <v>#VALUE!</v>
      </c>
      <c r="AC274" s="22" t="e">
        <f t="shared" si="92"/>
        <v>#VALUE!</v>
      </c>
      <c r="AD274" s="22" t="e">
        <f t="shared" si="92"/>
        <v>#VALUE!</v>
      </c>
      <c r="AE274" s="22" t="e">
        <f t="shared" si="92"/>
        <v>#VALUE!</v>
      </c>
      <c r="AF274" s="22" t="e">
        <f t="shared" si="92"/>
        <v>#VALUE!</v>
      </c>
      <c r="AG274" s="22" t="e">
        <f t="shared" si="92"/>
        <v>#VALUE!</v>
      </c>
      <c r="AH274" s="23" t="s">
        <v>15</v>
      </c>
      <c r="AI274" s="24">
        <f>+COUNTIFS(C275:AG275,"土",C276:AG276,"")+COUNTIFS(C275:AG275,"日",C276:AG276,"")</f>
        <v>0</v>
      </c>
    </row>
    <row r="275" spans="2:36" s="26" customFormat="1" x14ac:dyDescent="0.15">
      <c r="B275" s="40" t="s">
        <v>5</v>
      </c>
      <c r="C275" s="51" t="str">
        <f>IFERROR(TEXT(WEEKDAY(+C274),"aaa"),"")</f>
        <v/>
      </c>
      <c r="D275" s="51" t="str">
        <f t="shared" ref="D275:AG275" si="93">IFERROR(TEXT(WEEKDAY(+D274),"aaa"),"")</f>
        <v/>
      </c>
      <c r="E275" s="51" t="str">
        <f t="shared" si="93"/>
        <v/>
      </c>
      <c r="F275" s="51" t="str">
        <f t="shared" si="93"/>
        <v/>
      </c>
      <c r="G275" s="51" t="str">
        <f t="shared" si="93"/>
        <v/>
      </c>
      <c r="H275" s="51" t="str">
        <f t="shared" si="93"/>
        <v/>
      </c>
      <c r="I275" s="51" t="str">
        <f t="shared" si="93"/>
        <v/>
      </c>
      <c r="J275" s="51" t="str">
        <f t="shared" si="93"/>
        <v/>
      </c>
      <c r="K275" s="51" t="str">
        <f t="shared" si="93"/>
        <v/>
      </c>
      <c r="L275" s="51" t="str">
        <f t="shared" si="93"/>
        <v/>
      </c>
      <c r="M275" s="51" t="str">
        <f t="shared" si="93"/>
        <v/>
      </c>
      <c r="N275" s="51" t="str">
        <f t="shared" si="93"/>
        <v/>
      </c>
      <c r="O275" s="51" t="str">
        <f t="shared" si="93"/>
        <v/>
      </c>
      <c r="P275" s="51" t="str">
        <f t="shared" si="93"/>
        <v/>
      </c>
      <c r="Q275" s="51" t="str">
        <f t="shared" si="93"/>
        <v/>
      </c>
      <c r="R275" s="51" t="str">
        <f t="shared" si="93"/>
        <v/>
      </c>
      <c r="S275" s="51" t="str">
        <f t="shared" si="93"/>
        <v/>
      </c>
      <c r="T275" s="51" t="str">
        <f t="shared" si="93"/>
        <v/>
      </c>
      <c r="U275" s="51" t="str">
        <f t="shared" si="93"/>
        <v/>
      </c>
      <c r="V275" s="51" t="str">
        <f t="shared" si="93"/>
        <v/>
      </c>
      <c r="W275" s="51" t="str">
        <f t="shared" si="93"/>
        <v/>
      </c>
      <c r="X275" s="51" t="str">
        <f t="shared" si="93"/>
        <v/>
      </c>
      <c r="Y275" s="51" t="str">
        <f t="shared" si="93"/>
        <v/>
      </c>
      <c r="Z275" s="51" t="str">
        <f t="shared" si="93"/>
        <v/>
      </c>
      <c r="AA275" s="51" t="str">
        <f t="shared" si="93"/>
        <v/>
      </c>
      <c r="AB275" s="51" t="str">
        <f t="shared" si="93"/>
        <v/>
      </c>
      <c r="AC275" s="51" t="str">
        <f t="shared" si="93"/>
        <v/>
      </c>
      <c r="AD275" s="51" t="str">
        <f t="shared" si="93"/>
        <v/>
      </c>
      <c r="AE275" s="51" t="str">
        <f t="shared" si="93"/>
        <v/>
      </c>
      <c r="AF275" s="51" t="str">
        <f t="shared" si="93"/>
        <v/>
      </c>
      <c r="AG275" s="51" t="str">
        <f t="shared" si="93"/>
        <v/>
      </c>
      <c r="AH275" s="23" t="s">
        <v>17</v>
      </c>
      <c r="AI275" s="24">
        <f>+COUNTIF(C276:AG276,"夏休")+COUNTIF(C276:AG276,"冬休")+COUNTIF(C276:AG276,"中止")+COUNTIF(C276:AG276,"工場")+COUNTIF(C276:AG276,"他")</f>
        <v>0</v>
      </c>
    </row>
    <row r="276" spans="2:36" s="26" customFormat="1" ht="13.5" customHeight="1" x14ac:dyDescent="0.15">
      <c r="B276" s="82" t="s">
        <v>16</v>
      </c>
      <c r="C276" s="84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6"/>
      <c r="AH276" s="27" t="s">
        <v>2</v>
      </c>
      <c r="AI276" s="28">
        <f>COUNT(C274:AG274)-AI275</f>
        <v>0</v>
      </c>
    </row>
    <row r="277" spans="2:36" s="26" customFormat="1" ht="13.5" customHeight="1" x14ac:dyDescent="0.15">
      <c r="B277" s="83"/>
      <c r="C277" s="84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6"/>
      <c r="AH277" s="27" t="s">
        <v>6</v>
      </c>
      <c r="AI277" s="29">
        <f>+COUNTIF(C278:AG279,"休")</f>
        <v>0</v>
      </c>
      <c r="AJ277" s="30" t="e">
        <f>IF(AI278&gt;0.285,"",IF(AI277&lt;AI274,"←計画日数が足りません",""))</f>
        <v>#DIV/0!</v>
      </c>
    </row>
    <row r="278" spans="2:36" s="26" customFormat="1" ht="13.5" customHeight="1" x14ac:dyDescent="0.15">
      <c r="B278" s="77" t="s">
        <v>0</v>
      </c>
      <c r="C278" s="78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70"/>
      <c r="AH278" s="27" t="s">
        <v>8</v>
      </c>
      <c r="AI278" s="31" t="e">
        <f>+AI277/AI276</f>
        <v>#DIV/0!</v>
      </c>
    </row>
    <row r="279" spans="2:36" s="26" customFormat="1" x14ac:dyDescent="0.15">
      <c r="B279" s="77"/>
      <c r="C279" s="78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70"/>
      <c r="AH279" s="27" t="s">
        <v>9</v>
      </c>
      <c r="AI279" s="29">
        <f>+COUNTA(C280:AG281)</f>
        <v>0</v>
      </c>
    </row>
    <row r="280" spans="2:36" s="26" customFormat="1" x14ac:dyDescent="0.15">
      <c r="B280" s="71" t="s">
        <v>7</v>
      </c>
      <c r="C280" s="73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5"/>
      <c r="AH280" s="32" t="s">
        <v>4</v>
      </c>
      <c r="AI280" s="33" t="e">
        <f>+AI279/AI276</f>
        <v>#DIV/0!</v>
      </c>
    </row>
    <row r="281" spans="2:36" s="26" customFormat="1" x14ac:dyDescent="0.15">
      <c r="B281" s="72"/>
      <c r="C281" s="74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6"/>
      <c r="AH281" s="34"/>
      <c r="AI281" s="35"/>
      <c r="AJ281" s="30"/>
    </row>
    <row r="282" spans="2:36" hidden="1" x14ac:dyDescent="0.15">
      <c r="B282" s="15"/>
      <c r="C282" s="46" t="e">
        <f t="shared" ref="C282:AG282" si="94">IF(AND(DAY(C274)&gt;=22,DAY(C274)&lt;=28,C275="土"),1,0)</f>
        <v>#VALUE!</v>
      </c>
      <c r="D282" s="46" t="e">
        <f t="shared" si="94"/>
        <v>#VALUE!</v>
      </c>
      <c r="E282" s="46" t="e">
        <f t="shared" si="94"/>
        <v>#VALUE!</v>
      </c>
      <c r="F282" s="46" t="e">
        <f t="shared" si="94"/>
        <v>#VALUE!</v>
      </c>
      <c r="G282" s="46" t="e">
        <f t="shared" si="94"/>
        <v>#VALUE!</v>
      </c>
      <c r="H282" s="46" t="e">
        <f t="shared" si="94"/>
        <v>#VALUE!</v>
      </c>
      <c r="I282" s="46" t="e">
        <f t="shared" si="94"/>
        <v>#VALUE!</v>
      </c>
      <c r="J282" s="46" t="e">
        <f t="shared" si="94"/>
        <v>#VALUE!</v>
      </c>
      <c r="K282" s="46" t="e">
        <f t="shared" si="94"/>
        <v>#VALUE!</v>
      </c>
      <c r="L282" s="46" t="e">
        <f t="shared" si="94"/>
        <v>#VALUE!</v>
      </c>
      <c r="M282" s="46" t="e">
        <f t="shared" si="94"/>
        <v>#VALUE!</v>
      </c>
      <c r="N282" s="46" t="e">
        <f t="shared" si="94"/>
        <v>#VALUE!</v>
      </c>
      <c r="O282" s="46" t="e">
        <f t="shared" si="94"/>
        <v>#VALUE!</v>
      </c>
      <c r="P282" s="46" t="e">
        <f t="shared" si="94"/>
        <v>#VALUE!</v>
      </c>
      <c r="Q282" s="46" t="e">
        <f t="shared" si="94"/>
        <v>#VALUE!</v>
      </c>
      <c r="R282" s="46" t="e">
        <f t="shared" si="94"/>
        <v>#VALUE!</v>
      </c>
      <c r="S282" s="46" t="e">
        <f t="shared" si="94"/>
        <v>#VALUE!</v>
      </c>
      <c r="T282" s="46" t="e">
        <f t="shared" si="94"/>
        <v>#VALUE!</v>
      </c>
      <c r="U282" s="46" t="e">
        <f t="shared" si="94"/>
        <v>#VALUE!</v>
      </c>
      <c r="V282" s="46" t="e">
        <f t="shared" si="94"/>
        <v>#VALUE!</v>
      </c>
      <c r="W282" s="46" t="e">
        <f t="shared" si="94"/>
        <v>#VALUE!</v>
      </c>
      <c r="X282" s="46" t="e">
        <f t="shared" si="94"/>
        <v>#VALUE!</v>
      </c>
      <c r="Y282" s="46" t="e">
        <f t="shared" si="94"/>
        <v>#VALUE!</v>
      </c>
      <c r="Z282" s="46" t="e">
        <f t="shared" si="94"/>
        <v>#VALUE!</v>
      </c>
      <c r="AA282" s="46" t="e">
        <f t="shared" si="94"/>
        <v>#VALUE!</v>
      </c>
      <c r="AB282" s="46" t="e">
        <f t="shared" si="94"/>
        <v>#VALUE!</v>
      </c>
      <c r="AC282" s="46" t="e">
        <f t="shared" si="94"/>
        <v>#VALUE!</v>
      </c>
      <c r="AD282" s="46" t="e">
        <f t="shared" si="94"/>
        <v>#VALUE!</v>
      </c>
      <c r="AE282" s="46" t="e">
        <f t="shared" si="94"/>
        <v>#VALUE!</v>
      </c>
      <c r="AF282" s="46" t="e">
        <f t="shared" si="94"/>
        <v>#VALUE!</v>
      </c>
      <c r="AG282" s="46" t="e">
        <f t="shared" si="94"/>
        <v>#VALUE!</v>
      </c>
      <c r="AH282" s="47" t="s">
        <v>18</v>
      </c>
      <c r="AI282" s="48">
        <f>_xlfn.AGGREGATE(9,6,C282:AG282)</f>
        <v>0</v>
      </c>
      <c r="AJ282" s="30"/>
    </row>
    <row r="283" spans="2:36" hidden="1" x14ac:dyDescent="0.15">
      <c r="B283" s="15"/>
      <c r="C283" s="49" t="e">
        <f t="shared" ref="C283:AG283" si="95">IF(AND(DAY(C274)&gt;=22,DAY(C274)&lt;=28,C275="土",OR(C280="休",C280="雨")),1,0)</f>
        <v>#VALUE!</v>
      </c>
      <c r="D283" s="49" t="e">
        <f t="shared" si="95"/>
        <v>#VALUE!</v>
      </c>
      <c r="E283" s="49" t="e">
        <f t="shared" si="95"/>
        <v>#VALUE!</v>
      </c>
      <c r="F283" s="49" t="e">
        <f t="shared" si="95"/>
        <v>#VALUE!</v>
      </c>
      <c r="G283" s="49" t="e">
        <f t="shared" si="95"/>
        <v>#VALUE!</v>
      </c>
      <c r="H283" s="49" t="e">
        <f t="shared" si="95"/>
        <v>#VALUE!</v>
      </c>
      <c r="I283" s="49" t="e">
        <f t="shared" si="95"/>
        <v>#VALUE!</v>
      </c>
      <c r="J283" s="49" t="e">
        <f t="shared" si="95"/>
        <v>#VALUE!</v>
      </c>
      <c r="K283" s="49" t="e">
        <f t="shared" si="95"/>
        <v>#VALUE!</v>
      </c>
      <c r="L283" s="49" t="e">
        <f t="shared" si="95"/>
        <v>#VALUE!</v>
      </c>
      <c r="M283" s="49" t="e">
        <f t="shared" si="95"/>
        <v>#VALUE!</v>
      </c>
      <c r="N283" s="49" t="e">
        <f t="shared" si="95"/>
        <v>#VALUE!</v>
      </c>
      <c r="O283" s="49" t="e">
        <f t="shared" si="95"/>
        <v>#VALUE!</v>
      </c>
      <c r="P283" s="49" t="e">
        <f t="shared" si="95"/>
        <v>#VALUE!</v>
      </c>
      <c r="Q283" s="49" t="e">
        <f t="shared" si="95"/>
        <v>#VALUE!</v>
      </c>
      <c r="R283" s="49" t="e">
        <f t="shared" si="95"/>
        <v>#VALUE!</v>
      </c>
      <c r="S283" s="49" t="e">
        <f t="shared" si="95"/>
        <v>#VALUE!</v>
      </c>
      <c r="T283" s="49" t="e">
        <f t="shared" si="95"/>
        <v>#VALUE!</v>
      </c>
      <c r="U283" s="49" t="e">
        <f t="shared" si="95"/>
        <v>#VALUE!</v>
      </c>
      <c r="V283" s="49" t="e">
        <f t="shared" si="95"/>
        <v>#VALUE!</v>
      </c>
      <c r="W283" s="49" t="e">
        <f t="shared" si="95"/>
        <v>#VALUE!</v>
      </c>
      <c r="X283" s="49" t="e">
        <f t="shared" si="95"/>
        <v>#VALUE!</v>
      </c>
      <c r="Y283" s="49" t="e">
        <f t="shared" si="95"/>
        <v>#VALUE!</v>
      </c>
      <c r="Z283" s="49" t="e">
        <f t="shared" si="95"/>
        <v>#VALUE!</v>
      </c>
      <c r="AA283" s="49" t="e">
        <f t="shared" si="95"/>
        <v>#VALUE!</v>
      </c>
      <c r="AB283" s="49" t="e">
        <f t="shared" si="95"/>
        <v>#VALUE!</v>
      </c>
      <c r="AC283" s="49" t="e">
        <f t="shared" si="95"/>
        <v>#VALUE!</v>
      </c>
      <c r="AD283" s="49" t="e">
        <f t="shared" si="95"/>
        <v>#VALUE!</v>
      </c>
      <c r="AE283" s="49" t="e">
        <f t="shared" si="95"/>
        <v>#VALUE!</v>
      </c>
      <c r="AF283" s="49" t="e">
        <f t="shared" si="95"/>
        <v>#VALUE!</v>
      </c>
      <c r="AG283" s="49" t="e">
        <f t="shared" si="95"/>
        <v>#VALUE!</v>
      </c>
      <c r="AH283" s="50" t="s">
        <v>19</v>
      </c>
      <c r="AI283" s="48">
        <f>_xlfn.AGGREGATE(9,6,C283:AG283)</f>
        <v>0</v>
      </c>
      <c r="AJ283" s="30"/>
    </row>
    <row r="285" spans="2:36" hidden="1" x14ac:dyDescent="0.15">
      <c r="C285" s="2" t="e">
        <f>YEAR(C288)</f>
        <v>#VALUE!</v>
      </c>
      <c r="D285" s="2" t="e">
        <f>MONTH(C288)</f>
        <v>#VALUE!</v>
      </c>
    </row>
    <row r="286" spans="2:36" x14ac:dyDescent="0.15">
      <c r="B286" s="6" t="s">
        <v>13</v>
      </c>
      <c r="C286" s="79" t="e">
        <f>C288</f>
        <v>#VALUE!</v>
      </c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1"/>
    </row>
    <row r="287" spans="2:36" hidden="1" x14ac:dyDescent="0.15">
      <c r="B287" s="36"/>
      <c r="C287" s="22" t="e">
        <f>DATE($C285,$D285,1)</f>
        <v>#VALUE!</v>
      </c>
      <c r="D287" s="22" t="e">
        <f t="shared" ref="D287:AG287" si="96">C287+1</f>
        <v>#VALUE!</v>
      </c>
      <c r="E287" s="22" t="e">
        <f t="shared" si="96"/>
        <v>#VALUE!</v>
      </c>
      <c r="F287" s="22" t="e">
        <f t="shared" si="96"/>
        <v>#VALUE!</v>
      </c>
      <c r="G287" s="22" t="e">
        <f t="shared" si="96"/>
        <v>#VALUE!</v>
      </c>
      <c r="H287" s="22" t="e">
        <f t="shared" si="96"/>
        <v>#VALUE!</v>
      </c>
      <c r="I287" s="22" t="e">
        <f t="shared" si="96"/>
        <v>#VALUE!</v>
      </c>
      <c r="J287" s="22" t="e">
        <f t="shared" si="96"/>
        <v>#VALUE!</v>
      </c>
      <c r="K287" s="22" t="e">
        <f t="shared" si="96"/>
        <v>#VALUE!</v>
      </c>
      <c r="L287" s="22" t="e">
        <f t="shared" si="96"/>
        <v>#VALUE!</v>
      </c>
      <c r="M287" s="22" t="e">
        <f t="shared" si="96"/>
        <v>#VALUE!</v>
      </c>
      <c r="N287" s="22" t="e">
        <f t="shared" si="96"/>
        <v>#VALUE!</v>
      </c>
      <c r="O287" s="22" t="e">
        <f t="shared" si="96"/>
        <v>#VALUE!</v>
      </c>
      <c r="P287" s="22" t="e">
        <f t="shared" si="96"/>
        <v>#VALUE!</v>
      </c>
      <c r="Q287" s="22" t="e">
        <f t="shared" si="96"/>
        <v>#VALUE!</v>
      </c>
      <c r="R287" s="22" t="e">
        <f t="shared" si="96"/>
        <v>#VALUE!</v>
      </c>
      <c r="S287" s="22" t="e">
        <f t="shared" si="96"/>
        <v>#VALUE!</v>
      </c>
      <c r="T287" s="22" t="e">
        <f t="shared" si="96"/>
        <v>#VALUE!</v>
      </c>
      <c r="U287" s="22" t="e">
        <f t="shared" si="96"/>
        <v>#VALUE!</v>
      </c>
      <c r="V287" s="22" t="e">
        <f t="shared" si="96"/>
        <v>#VALUE!</v>
      </c>
      <c r="W287" s="22" t="e">
        <f t="shared" si="96"/>
        <v>#VALUE!</v>
      </c>
      <c r="X287" s="22" t="e">
        <f t="shared" si="96"/>
        <v>#VALUE!</v>
      </c>
      <c r="Y287" s="22" t="e">
        <f t="shared" si="96"/>
        <v>#VALUE!</v>
      </c>
      <c r="Z287" s="22" t="e">
        <f t="shared" si="96"/>
        <v>#VALUE!</v>
      </c>
      <c r="AA287" s="22" t="e">
        <f t="shared" si="96"/>
        <v>#VALUE!</v>
      </c>
      <c r="AB287" s="22" t="e">
        <f t="shared" si="96"/>
        <v>#VALUE!</v>
      </c>
      <c r="AC287" s="22" t="e">
        <f t="shared" si="96"/>
        <v>#VALUE!</v>
      </c>
      <c r="AD287" s="22" t="e">
        <f t="shared" si="96"/>
        <v>#VALUE!</v>
      </c>
      <c r="AE287" s="22" t="e">
        <f t="shared" si="96"/>
        <v>#VALUE!</v>
      </c>
      <c r="AF287" s="22" t="e">
        <f t="shared" si="96"/>
        <v>#VALUE!</v>
      </c>
      <c r="AG287" s="22" t="e">
        <f t="shared" si="96"/>
        <v>#VALUE!</v>
      </c>
      <c r="AH287" s="37"/>
      <c r="AI287" s="38"/>
    </row>
    <row r="288" spans="2:36" x14ac:dyDescent="0.15">
      <c r="B288" s="20" t="s">
        <v>14</v>
      </c>
      <c r="C288" s="39" t="e">
        <f>IF(EDATE(C273,1)&gt;$G$14,"",EDATE(C273,1))</f>
        <v>#VALUE!</v>
      </c>
      <c r="D288" s="22" t="e">
        <f t="shared" ref="D288:AG288" si="97">IF(D287&gt;$G$14,"",IF(C288=EOMONTH(DATE($C285,$D285,1),0),"",IF(C288="","",C288+1)))</f>
        <v>#VALUE!</v>
      </c>
      <c r="E288" s="22" t="e">
        <f t="shared" si="97"/>
        <v>#VALUE!</v>
      </c>
      <c r="F288" s="22" t="e">
        <f t="shared" si="97"/>
        <v>#VALUE!</v>
      </c>
      <c r="G288" s="22" t="e">
        <f t="shared" si="97"/>
        <v>#VALUE!</v>
      </c>
      <c r="H288" s="22" t="e">
        <f t="shared" si="97"/>
        <v>#VALUE!</v>
      </c>
      <c r="I288" s="22" t="e">
        <f t="shared" si="97"/>
        <v>#VALUE!</v>
      </c>
      <c r="J288" s="22" t="e">
        <f t="shared" si="97"/>
        <v>#VALUE!</v>
      </c>
      <c r="K288" s="22" t="e">
        <f t="shared" si="97"/>
        <v>#VALUE!</v>
      </c>
      <c r="L288" s="22" t="e">
        <f t="shared" si="97"/>
        <v>#VALUE!</v>
      </c>
      <c r="M288" s="22" t="e">
        <f t="shared" si="97"/>
        <v>#VALUE!</v>
      </c>
      <c r="N288" s="22" t="e">
        <f t="shared" si="97"/>
        <v>#VALUE!</v>
      </c>
      <c r="O288" s="22" t="e">
        <f t="shared" si="97"/>
        <v>#VALUE!</v>
      </c>
      <c r="P288" s="22" t="e">
        <f t="shared" si="97"/>
        <v>#VALUE!</v>
      </c>
      <c r="Q288" s="22" t="e">
        <f t="shared" si="97"/>
        <v>#VALUE!</v>
      </c>
      <c r="R288" s="22" t="e">
        <f t="shared" si="97"/>
        <v>#VALUE!</v>
      </c>
      <c r="S288" s="22" t="e">
        <f t="shared" si="97"/>
        <v>#VALUE!</v>
      </c>
      <c r="T288" s="22" t="e">
        <f t="shared" si="97"/>
        <v>#VALUE!</v>
      </c>
      <c r="U288" s="22" t="e">
        <f t="shared" si="97"/>
        <v>#VALUE!</v>
      </c>
      <c r="V288" s="22" t="e">
        <f t="shared" si="97"/>
        <v>#VALUE!</v>
      </c>
      <c r="W288" s="22" t="e">
        <f t="shared" si="97"/>
        <v>#VALUE!</v>
      </c>
      <c r="X288" s="22" t="e">
        <f t="shared" si="97"/>
        <v>#VALUE!</v>
      </c>
      <c r="Y288" s="22" t="e">
        <f t="shared" si="97"/>
        <v>#VALUE!</v>
      </c>
      <c r="Z288" s="22" t="e">
        <f t="shared" si="97"/>
        <v>#VALUE!</v>
      </c>
      <c r="AA288" s="22" t="e">
        <f t="shared" si="97"/>
        <v>#VALUE!</v>
      </c>
      <c r="AB288" s="22" t="e">
        <f t="shared" si="97"/>
        <v>#VALUE!</v>
      </c>
      <c r="AC288" s="22" t="e">
        <f t="shared" si="97"/>
        <v>#VALUE!</v>
      </c>
      <c r="AD288" s="22" t="e">
        <f t="shared" si="97"/>
        <v>#VALUE!</v>
      </c>
      <c r="AE288" s="22" t="e">
        <f t="shared" si="97"/>
        <v>#VALUE!</v>
      </c>
      <c r="AF288" s="22" t="e">
        <f t="shared" si="97"/>
        <v>#VALUE!</v>
      </c>
      <c r="AG288" s="22" t="e">
        <f t="shared" si="97"/>
        <v>#VALUE!</v>
      </c>
      <c r="AH288" s="23" t="s">
        <v>15</v>
      </c>
      <c r="AI288" s="24">
        <f>+COUNTIFS(C289:AG289,"土",C290:AG290,"")+COUNTIFS(C289:AG289,"日",C290:AG290,"")</f>
        <v>0</v>
      </c>
    </row>
    <row r="289" spans="2:36" s="26" customFormat="1" x14ac:dyDescent="0.15">
      <c r="B289" s="40" t="s">
        <v>5</v>
      </c>
      <c r="C289" s="51" t="str">
        <f>IFERROR(TEXT(WEEKDAY(+C288),"aaa"),"")</f>
        <v/>
      </c>
      <c r="D289" s="51" t="str">
        <f t="shared" ref="D289:AG289" si="98">IFERROR(TEXT(WEEKDAY(+D288),"aaa"),"")</f>
        <v/>
      </c>
      <c r="E289" s="51" t="str">
        <f t="shared" si="98"/>
        <v/>
      </c>
      <c r="F289" s="51" t="str">
        <f t="shared" si="98"/>
        <v/>
      </c>
      <c r="G289" s="51" t="str">
        <f t="shared" si="98"/>
        <v/>
      </c>
      <c r="H289" s="51" t="str">
        <f t="shared" si="98"/>
        <v/>
      </c>
      <c r="I289" s="51" t="str">
        <f t="shared" si="98"/>
        <v/>
      </c>
      <c r="J289" s="51" t="str">
        <f t="shared" si="98"/>
        <v/>
      </c>
      <c r="K289" s="51" t="str">
        <f t="shared" si="98"/>
        <v/>
      </c>
      <c r="L289" s="51" t="str">
        <f t="shared" si="98"/>
        <v/>
      </c>
      <c r="M289" s="51" t="str">
        <f t="shared" si="98"/>
        <v/>
      </c>
      <c r="N289" s="51" t="str">
        <f t="shared" si="98"/>
        <v/>
      </c>
      <c r="O289" s="51" t="str">
        <f t="shared" si="98"/>
        <v/>
      </c>
      <c r="P289" s="51" t="str">
        <f t="shared" si="98"/>
        <v/>
      </c>
      <c r="Q289" s="51" t="str">
        <f t="shared" si="98"/>
        <v/>
      </c>
      <c r="R289" s="51" t="str">
        <f t="shared" si="98"/>
        <v/>
      </c>
      <c r="S289" s="51" t="str">
        <f t="shared" si="98"/>
        <v/>
      </c>
      <c r="T289" s="51" t="str">
        <f t="shared" si="98"/>
        <v/>
      </c>
      <c r="U289" s="51" t="str">
        <f t="shared" si="98"/>
        <v/>
      </c>
      <c r="V289" s="51" t="str">
        <f t="shared" si="98"/>
        <v/>
      </c>
      <c r="W289" s="51" t="str">
        <f t="shared" si="98"/>
        <v/>
      </c>
      <c r="X289" s="51" t="str">
        <f t="shared" si="98"/>
        <v/>
      </c>
      <c r="Y289" s="51" t="str">
        <f t="shared" si="98"/>
        <v/>
      </c>
      <c r="Z289" s="51" t="str">
        <f t="shared" si="98"/>
        <v/>
      </c>
      <c r="AA289" s="51" t="str">
        <f t="shared" si="98"/>
        <v/>
      </c>
      <c r="AB289" s="51" t="str">
        <f t="shared" si="98"/>
        <v/>
      </c>
      <c r="AC289" s="51" t="str">
        <f t="shared" si="98"/>
        <v/>
      </c>
      <c r="AD289" s="51" t="str">
        <f t="shared" si="98"/>
        <v/>
      </c>
      <c r="AE289" s="51" t="str">
        <f t="shared" si="98"/>
        <v/>
      </c>
      <c r="AF289" s="51" t="str">
        <f t="shared" si="98"/>
        <v/>
      </c>
      <c r="AG289" s="51" t="str">
        <f t="shared" si="98"/>
        <v/>
      </c>
      <c r="AH289" s="23" t="s">
        <v>17</v>
      </c>
      <c r="AI289" s="24">
        <f>+COUNTIF(C290:AG290,"夏休")+COUNTIF(C290:AG290,"冬休")+COUNTIF(C290:AG290,"中止")+COUNTIF(C290:AG290,"工場")+COUNTIF(C290:AG290,"他")</f>
        <v>0</v>
      </c>
    </row>
    <row r="290" spans="2:36" s="26" customFormat="1" ht="13.5" customHeight="1" x14ac:dyDescent="0.15">
      <c r="B290" s="82" t="s">
        <v>16</v>
      </c>
      <c r="C290" s="84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6"/>
      <c r="AH290" s="27" t="s">
        <v>2</v>
      </c>
      <c r="AI290" s="28">
        <f>COUNT(C288:AG288)-AI289</f>
        <v>0</v>
      </c>
    </row>
    <row r="291" spans="2:36" s="26" customFormat="1" ht="13.5" customHeight="1" x14ac:dyDescent="0.15">
      <c r="B291" s="83"/>
      <c r="C291" s="84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6"/>
      <c r="AH291" s="27" t="s">
        <v>6</v>
      </c>
      <c r="AI291" s="29">
        <f>+COUNTIF(C292:AG293,"休")</f>
        <v>0</v>
      </c>
      <c r="AJ291" s="30" t="e">
        <f>IF(AI292&gt;0.285,"",IF(AI291&lt;AI288,"←計画日数が足りません",""))</f>
        <v>#DIV/0!</v>
      </c>
    </row>
    <row r="292" spans="2:36" s="26" customFormat="1" ht="13.5" customHeight="1" x14ac:dyDescent="0.15">
      <c r="B292" s="77" t="s">
        <v>0</v>
      </c>
      <c r="C292" s="78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70"/>
      <c r="AH292" s="27" t="s">
        <v>8</v>
      </c>
      <c r="AI292" s="31" t="e">
        <f>+AI291/AI290</f>
        <v>#DIV/0!</v>
      </c>
    </row>
    <row r="293" spans="2:36" s="26" customFormat="1" x14ac:dyDescent="0.15">
      <c r="B293" s="77"/>
      <c r="C293" s="78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70"/>
      <c r="AH293" s="27" t="s">
        <v>9</v>
      </c>
      <c r="AI293" s="29">
        <f>+COUNTA(C294:AG295)</f>
        <v>0</v>
      </c>
    </row>
    <row r="294" spans="2:36" s="26" customFormat="1" x14ac:dyDescent="0.15">
      <c r="B294" s="71" t="s">
        <v>7</v>
      </c>
      <c r="C294" s="73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5"/>
      <c r="AH294" s="32" t="s">
        <v>4</v>
      </c>
      <c r="AI294" s="33" t="e">
        <f>+AI293/AI290</f>
        <v>#DIV/0!</v>
      </c>
    </row>
    <row r="295" spans="2:36" s="26" customFormat="1" x14ac:dyDescent="0.15">
      <c r="B295" s="72"/>
      <c r="C295" s="74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6"/>
      <c r="AH295" s="34"/>
      <c r="AI295" s="35"/>
      <c r="AJ295" s="30"/>
    </row>
    <row r="296" spans="2:36" hidden="1" x14ac:dyDescent="0.15">
      <c r="B296" s="15"/>
      <c r="C296" s="46" t="e">
        <f t="shared" ref="C296:AG296" si="99">IF(AND(DAY(C288)&gt;=22,DAY(C288)&lt;=28,C289="土"),1,0)</f>
        <v>#VALUE!</v>
      </c>
      <c r="D296" s="46" t="e">
        <f t="shared" si="99"/>
        <v>#VALUE!</v>
      </c>
      <c r="E296" s="46" t="e">
        <f t="shared" si="99"/>
        <v>#VALUE!</v>
      </c>
      <c r="F296" s="46" t="e">
        <f t="shared" si="99"/>
        <v>#VALUE!</v>
      </c>
      <c r="G296" s="46" t="e">
        <f t="shared" si="99"/>
        <v>#VALUE!</v>
      </c>
      <c r="H296" s="46" t="e">
        <f t="shared" si="99"/>
        <v>#VALUE!</v>
      </c>
      <c r="I296" s="46" t="e">
        <f t="shared" si="99"/>
        <v>#VALUE!</v>
      </c>
      <c r="J296" s="46" t="e">
        <f t="shared" si="99"/>
        <v>#VALUE!</v>
      </c>
      <c r="K296" s="46" t="e">
        <f t="shared" si="99"/>
        <v>#VALUE!</v>
      </c>
      <c r="L296" s="46" t="e">
        <f t="shared" si="99"/>
        <v>#VALUE!</v>
      </c>
      <c r="M296" s="46" t="e">
        <f t="shared" si="99"/>
        <v>#VALUE!</v>
      </c>
      <c r="N296" s="46" t="e">
        <f t="shared" si="99"/>
        <v>#VALUE!</v>
      </c>
      <c r="O296" s="46" t="e">
        <f t="shared" si="99"/>
        <v>#VALUE!</v>
      </c>
      <c r="P296" s="46" t="e">
        <f t="shared" si="99"/>
        <v>#VALUE!</v>
      </c>
      <c r="Q296" s="46" t="e">
        <f t="shared" si="99"/>
        <v>#VALUE!</v>
      </c>
      <c r="R296" s="46" t="e">
        <f t="shared" si="99"/>
        <v>#VALUE!</v>
      </c>
      <c r="S296" s="46" t="e">
        <f t="shared" si="99"/>
        <v>#VALUE!</v>
      </c>
      <c r="T296" s="46" t="e">
        <f t="shared" si="99"/>
        <v>#VALUE!</v>
      </c>
      <c r="U296" s="46" t="e">
        <f t="shared" si="99"/>
        <v>#VALUE!</v>
      </c>
      <c r="V296" s="46" t="e">
        <f t="shared" si="99"/>
        <v>#VALUE!</v>
      </c>
      <c r="W296" s="46" t="e">
        <f t="shared" si="99"/>
        <v>#VALUE!</v>
      </c>
      <c r="X296" s="46" t="e">
        <f t="shared" si="99"/>
        <v>#VALUE!</v>
      </c>
      <c r="Y296" s="46" t="e">
        <f t="shared" si="99"/>
        <v>#VALUE!</v>
      </c>
      <c r="Z296" s="46" t="e">
        <f t="shared" si="99"/>
        <v>#VALUE!</v>
      </c>
      <c r="AA296" s="46" t="e">
        <f t="shared" si="99"/>
        <v>#VALUE!</v>
      </c>
      <c r="AB296" s="46" t="e">
        <f t="shared" si="99"/>
        <v>#VALUE!</v>
      </c>
      <c r="AC296" s="46" t="e">
        <f t="shared" si="99"/>
        <v>#VALUE!</v>
      </c>
      <c r="AD296" s="46" t="e">
        <f t="shared" si="99"/>
        <v>#VALUE!</v>
      </c>
      <c r="AE296" s="46" t="e">
        <f t="shared" si="99"/>
        <v>#VALUE!</v>
      </c>
      <c r="AF296" s="46" t="e">
        <f t="shared" si="99"/>
        <v>#VALUE!</v>
      </c>
      <c r="AG296" s="46" t="e">
        <f t="shared" si="99"/>
        <v>#VALUE!</v>
      </c>
      <c r="AH296" s="47" t="s">
        <v>18</v>
      </c>
      <c r="AI296" s="48">
        <f>_xlfn.AGGREGATE(9,6,C296:AG296)</f>
        <v>0</v>
      </c>
      <c r="AJ296" s="30"/>
    </row>
    <row r="297" spans="2:36" hidden="1" x14ac:dyDescent="0.15">
      <c r="B297" s="15"/>
      <c r="C297" s="49" t="e">
        <f t="shared" ref="C297:AG297" si="100">IF(AND(DAY(C288)&gt;=22,DAY(C288)&lt;=28,C289="土",OR(C294="休",C294="雨")),1,0)</f>
        <v>#VALUE!</v>
      </c>
      <c r="D297" s="49" t="e">
        <f t="shared" si="100"/>
        <v>#VALUE!</v>
      </c>
      <c r="E297" s="49" t="e">
        <f t="shared" si="100"/>
        <v>#VALUE!</v>
      </c>
      <c r="F297" s="49" t="e">
        <f t="shared" si="100"/>
        <v>#VALUE!</v>
      </c>
      <c r="G297" s="49" t="e">
        <f t="shared" si="100"/>
        <v>#VALUE!</v>
      </c>
      <c r="H297" s="49" t="e">
        <f t="shared" si="100"/>
        <v>#VALUE!</v>
      </c>
      <c r="I297" s="49" t="e">
        <f t="shared" si="100"/>
        <v>#VALUE!</v>
      </c>
      <c r="J297" s="49" t="e">
        <f t="shared" si="100"/>
        <v>#VALUE!</v>
      </c>
      <c r="K297" s="49" t="e">
        <f t="shared" si="100"/>
        <v>#VALUE!</v>
      </c>
      <c r="L297" s="49" t="e">
        <f t="shared" si="100"/>
        <v>#VALUE!</v>
      </c>
      <c r="M297" s="49" t="e">
        <f t="shared" si="100"/>
        <v>#VALUE!</v>
      </c>
      <c r="N297" s="49" t="e">
        <f t="shared" si="100"/>
        <v>#VALUE!</v>
      </c>
      <c r="O297" s="49" t="e">
        <f t="shared" si="100"/>
        <v>#VALUE!</v>
      </c>
      <c r="P297" s="49" t="e">
        <f t="shared" si="100"/>
        <v>#VALUE!</v>
      </c>
      <c r="Q297" s="49" t="e">
        <f t="shared" si="100"/>
        <v>#VALUE!</v>
      </c>
      <c r="R297" s="49" t="e">
        <f t="shared" si="100"/>
        <v>#VALUE!</v>
      </c>
      <c r="S297" s="49" t="e">
        <f t="shared" si="100"/>
        <v>#VALUE!</v>
      </c>
      <c r="T297" s="49" t="e">
        <f t="shared" si="100"/>
        <v>#VALUE!</v>
      </c>
      <c r="U297" s="49" t="e">
        <f t="shared" si="100"/>
        <v>#VALUE!</v>
      </c>
      <c r="V297" s="49" t="e">
        <f t="shared" si="100"/>
        <v>#VALUE!</v>
      </c>
      <c r="W297" s="49" t="e">
        <f t="shared" si="100"/>
        <v>#VALUE!</v>
      </c>
      <c r="X297" s="49" t="e">
        <f t="shared" si="100"/>
        <v>#VALUE!</v>
      </c>
      <c r="Y297" s="49" t="e">
        <f t="shared" si="100"/>
        <v>#VALUE!</v>
      </c>
      <c r="Z297" s="49" t="e">
        <f t="shared" si="100"/>
        <v>#VALUE!</v>
      </c>
      <c r="AA297" s="49" t="e">
        <f t="shared" si="100"/>
        <v>#VALUE!</v>
      </c>
      <c r="AB297" s="49" t="e">
        <f t="shared" si="100"/>
        <v>#VALUE!</v>
      </c>
      <c r="AC297" s="49" t="e">
        <f t="shared" si="100"/>
        <v>#VALUE!</v>
      </c>
      <c r="AD297" s="49" t="e">
        <f t="shared" si="100"/>
        <v>#VALUE!</v>
      </c>
      <c r="AE297" s="49" t="e">
        <f t="shared" si="100"/>
        <v>#VALUE!</v>
      </c>
      <c r="AF297" s="49" t="e">
        <f t="shared" si="100"/>
        <v>#VALUE!</v>
      </c>
      <c r="AG297" s="49" t="e">
        <f t="shared" si="100"/>
        <v>#VALUE!</v>
      </c>
      <c r="AH297" s="50" t="s">
        <v>19</v>
      </c>
      <c r="AI297" s="48">
        <f>_xlfn.AGGREGATE(9,6,C297:AG297)</f>
        <v>0</v>
      </c>
      <c r="AJ297" s="30"/>
    </row>
    <row r="299" spans="2:36" hidden="1" x14ac:dyDescent="0.15">
      <c r="C299" s="2" t="e">
        <f>YEAR(C302)</f>
        <v>#VALUE!</v>
      </c>
      <c r="D299" s="2" t="e">
        <f>MONTH(C302)</f>
        <v>#VALUE!</v>
      </c>
    </row>
    <row r="300" spans="2:36" x14ac:dyDescent="0.15">
      <c r="B300" s="6" t="s">
        <v>13</v>
      </c>
      <c r="C300" s="79" t="e">
        <f>C302</f>
        <v>#VALUE!</v>
      </c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1"/>
    </row>
    <row r="301" spans="2:36" hidden="1" x14ac:dyDescent="0.15">
      <c r="B301" s="36"/>
      <c r="C301" s="22" t="e">
        <f>DATE($C299,$D299,1)</f>
        <v>#VALUE!</v>
      </c>
      <c r="D301" s="22" t="e">
        <f t="shared" ref="D301:AG301" si="101">C301+1</f>
        <v>#VALUE!</v>
      </c>
      <c r="E301" s="22" t="e">
        <f t="shared" si="101"/>
        <v>#VALUE!</v>
      </c>
      <c r="F301" s="22" t="e">
        <f t="shared" si="101"/>
        <v>#VALUE!</v>
      </c>
      <c r="G301" s="22" t="e">
        <f t="shared" si="101"/>
        <v>#VALUE!</v>
      </c>
      <c r="H301" s="22" t="e">
        <f t="shared" si="101"/>
        <v>#VALUE!</v>
      </c>
      <c r="I301" s="22" t="e">
        <f t="shared" si="101"/>
        <v>#VALUE!</v>
      </c>
      <c r="J301" s="22" t="e">
        <f t="shared" si="101"/>
        <v>#VALUE!</v>
      </c>
      <c r="K301" s="22" t="e">
        <f t="shared" si="101"/>
        <v>#VALUE!</v>
      </c>
      <c r="L301" s="22" t="e">
        <f t="shared" si="101"/>
        <v>#VALUE!</v>
      </c>
      <c r="M301" s="22" t="e">
        <f t="shared" si="101"/>
        <v>#VALUE!</v>
      </c>
      <c r="N301" s="22" t="e">
        <f t="shared" si="101"/>
        <v>#VALUE!</v>
      </c>
      <c r="O301" s="22" t="e">
        <f t="shared" si="101"/>
        <v>#VALUE!</v>
      </c>
      <c r="P301" s="22" t="e">
        <f t="shared" si="101"/>
        <v>#VALUE!</v>
      </c>
      <c r="Q301" s="22" t="e">
        <f t="shared" si="101"/>
        <v>#VALUE!</v>
      </c>
      <c r="R301" s="22" t="e">
        <f t="shared" si="101"/>
        <v>#VALUE!</v>
      </c>
      <c r="S301" s="22" t="e">
        <f t="shared" si="101"/>
        <v>#VALUE!</v>
      </c>
      <c r="T301" s="22" t="e">
        <f t="shared" si="101"/>
        <v>#VALUE!</v>
      </c>
      <c r="U301" s="22" t="e">
        <f t="shared" si="101"/>
        <v>#VALUE!</v>
      </c>
      <c r="V301" s="22" t="e">
        <f t="shared" si="101"/>
        <v>#VALUE!</v>
      </c>
      <c r="W301" s="22" t="e">
        <f t="shared" si="101"/>
        <v>#VALUE!</v>
      </c>
      <c r="X301" s="22" t="e">
        <f t="shared" si="101"/>
        <v>#VALUE!</v>
      </c>
      <c r="Y301" s="22" t="e">
        <f t="shared" si="101"/>
        <v>#VALUE!</v>
      </c>
      <c r="Z301" s="22" t="e">
        <f t="shared" si="101"/>
        <v>#VALUE!</v>
      </c>
      <c r="AA301" s="22" t="e">
        <f t="shared" si="101"/>
        <v>#VALUE!</v>
      </c>
      <c r="AB301" s="22" t="e">
        <f t="shared" si="101"/>
        <v>#VALUE!</v>
      </c>
      <c r="AC301" s="22" t="e">
        <f t="shared" si="101"/>
        <v>#VALUE!</v>
      </c>
      <c r="AD301" s="22" t="e">
        <f t="shared" si="101"/>
        <v>#VALUE!</v>
      </c>
      <c r="AE301" s="22" t="e">
        <f t="shared" si="101"/>
        <v>#VALUE!</v>
      </c>
      <c r="AF301" s="22" t="e">
        <f t="shared" si="101"/>
        <v>#VALUE!</v>
      </c>
      <c r="AG301" s="22" t="e">
        <f t="shared" si="101"/>
        <v>#VALUE!</v>
      </c>
      <c r="AH301" s="37"/>
      <c r="AI301" s="38"/>
    </row>
    <row r="302" spans="2:36" x14ac:dyDescent="0.15">
      <c r="B302" s="20" t="s">
        <v>14</v>
      </c>
      <c r="C302" s="39" t="e">
        <f>IF(EDATE(C287,1)&gt;$G$14,"",EDATE(C287,1))</f>
        <v>#VALUE!</v>
      </c>
      <c r="D302" s="22" t="e">
        <f t="shared" ref="D302:AG302" si="102">IF(D301&gt;$G$14,"",IF(C302=EOMONTH(DATE($C299,$D299,1),0),"",IF(C302="","",C302+1)))</f>
        <v>#VALUE!</v>
      </c>
      <c r="E302" s="22" t="e">
        <f t="shared" si="102"/>
        <v>#VALUE!</v>
      </c>
      <c r="F302" s="22" t="e">
        <f t="shared" si="102"/>
        <v>#VALUE!</v>
      </c>
      <c r="G302" s="22" t="e">
        <f t="shared" si="102"/>
        <v>#VALUE!</v>
      </c>
      <c r="H302" s="22" t="e">
        <f t="shared" si="102"/>
        <v>#VALUE!</v>
      </c>
      <c r="I302" s="22" t="e">
        <f t="shared" si="102"/>
        <v>#VALUE!</v>
      </c>
      <c r="J302" s="22" t="e">
        <f t="shared" si="102"/>
        <v>#VALUE!</v>
      </c>
      <c r="K302" s="22" t="e">
        <f t="shared" si="102"/>
        <v>#VALUE!</v>
      </c>
      <c r="L302" s="22" t="e">
        <f t="shared" si="102"/>
        <v>#VALUE!</v>
      </c>
      <c r="M302" s="22" t="e">
        <f t="shared" si="102"/>
        <v>#VALUE!</v>
      </c>
      <c r="N302" s="22" t="e">
        <f t="shared" si="102"/>
        <v>#VALUE!</v>
      </c>
      <c r="O302" s="22" t="e">
        <f t="shared" si="102"/>
        <v>#VALUE!</v>
      </c>
      <c r="P302" s="22" t="e">
        <f t="shared" si="102"/>
        <v>#VALUE!</v>
      </c>
      <c r="Q302" s="22" t="e">
        <f t="shared" si="102"/>
        <v>#VALUE!</v>
      </c>
      <c r="R302" s="22" t="e">
        <f t="shared" si="102"/>
        <v>#VALUE!</v>
      </c>
      <c r="S302" s="22" t="e">
        <f t="shared" si="102"/>
        <v>#VALUE!</v>
      </c>
      <c r="T302" s="22" t="e">
        <f t="shared" si="102"/>
        <v>#VALUE!</v>
      </c>
      <c r="U302" s="22" t="e">
        <f t="shared" si="102"/>
        <v>#VALUE!</v>
      </c>
      <c r="V302" s="22" t="e">
        <f t="shared" si="102"/>
        <v>#VALUE!</v>
      </c>
      <c r="W302" s="22" t="e">
        <f t="shared" si="102"/>
        <v>#VALUE!</v>
      </c>
      <c r="X302" s="22" t="e">
        <f t="shared" si="102"/>
        <v>#VALUE!</v>
      </c>
      <c r="Y302" s="22" t="e">
        <f t="shared" si="102"/>
        <v>#VALUE!</v>
      </c>
      <c r="Z302" s="22" t="e">
        <f t="shared" si="102"/>
        <v>#VALUE!</v>
      </c>
      <c r="AA302" s="22" t="e">
        <f t="shared" si="102"/>
        <v>#VALUE!</v>
      </c>
      <c r="AB302" s="22" t="e">
        <f t="shared" si="102"/>
        <v>#VALUE!</v>
      </c>
      <c r="AC302" s="22" t="e">
        <f t="shared" si="102"/>
        <v>#VALUE!</v>
      </c>
      <c r="AD302" s="22" t="e">
        <f t="shared" si="102"/>
        <v>#VALUE!</v>
      </c>
      <c r="AE302" s="22" t="e">
        <f t="shared" si="102"/>
        <v>#VALUE!</v>
      </c>
      <c r="AF302" s="22" t="e">
        <f t="shared" si="102"/>
        <v>#VALUE!</v>
      </c>
      <c r="AG302" s="22" t="e">
        <f t="shared" si="102"/>
        <v>#VALUE!</v>
      </c>
      <c r="AH302" s="23" t="s">
        <v>15</v>
      </c>
      <c r="AI302" s="24">
        <f>+COUNTIFS(C303:AG303,"土",C304:AG304,"")+COUNTIFS(C303:AG303,"日",C304:AG304,"")</f>
        <v>0</v>
      </c>
    </row>
    <row r="303" spans="2:36" s="26" customFormat="1" x14ac:dyDescent="0.15">
      <c r="B303" s="40" t="s">
        <v>5</v>
      </c>
      <c r="C303" s="51" t="str">
        <f>IFERROR(TEXT(WEEKDAY(+C302),"aaa"),"")</f>
        <v/>
      </c>
      <c r="D303" s="51" t="str">
        <f t="shared" ref="D303:AG303" si="103">IFERROR(TEXT(WEEKDAY(+D302),"aaa"),"")</f>
        <v/>
      </c>
      <c r="E303" s="51" t="str">
        <f t="shared" si="103"/>
        <v/>
      </c>
      <c r="F303" s="51" t="str">
        <f t="shared" si="103"/>
        <v/>
      </c>
      <c r="G303" s="51" t="str">
        <f t="shared" si="103"/>
        <v/>
      </c>
      <c r="H303" s="51" t="str">
        <f t="shared" si="103"/>
        <v/>
      </c>
      <c r="I303" s="51" t="str">
        <f t="shared" si="103"/>
        <v/>
      </c>
      <c r="J303" s="51" t="str">
        <f t="shared" si="103"/>
        <v/>
      </c>
      <c r="K303" s="51" t="str">
        <f t="shared" si="103"/>
        <v/>
      </c>
      <c r="L303" s="51" t="str">
        <f t="shared" si="103"/>
        <v/>
      </c>
      <c r="M303" s="51" t="str">
        <f t="shared" si="103"/>
        <v/>
      </c>
      <c r="N303" s="51" t="str">
        <f t="shared" si="103"/>
        <v/>
      </c>
      <c r="O303" s="51" t="str">
        <f t="shared" si="103"/>
        <v/>
      </c>
      <c r="P303" s="51" t="str">
        <f t="shared" si="103"/>
        <v/>
      </c>
      <c r="Q303" s="51" t="str">
        <f t="shared" si="103"/>
        <v/>
      </c>
      <c r="R303" s="51" t="str">
        <f t="shared" si="103"/>
        <v/>
      </c>
      <c r="S303" s="51" t="str">
        <f t="shared" si="103"/>
        <v/>
      </c>
      <c r="T303" s="51" t="str">
        <f t="shared" si="103"/>
        <v/>
      </c>
      <c r="U303" s="51" t="str">
        <f t="shared" si="103"/>
        <v/>
      </c>
      <c r="V303" s="51" t="str">
        <f t="shared" si="103"/>
        <v/>
      </c>
      <c r="W303" s="51" t="str">
        <f t="shared" si="103"/>
        <v/>
      </c>
      <c r="X303" s="51" t="str">
        <f t="shared" si="103"/>
        <v/>
      </c>
      <c r="Y303" s="51" t="str">
        <f t="shared" si="103"/>
        <v/>
      </c>
      <c r="Z303" s="51" t="str">
        <f t="shared" si="103"/>
        <v/>
      </c>
      <c r="AA303" s="51" t="str">
        <f t="shared" si="103"/>
        <v/>
      </c>
      <c r="AB303" s="51" t="str">
        <f t="shared" si="103"/>
        <v/>
      </c>
      <c r="AC303" s="51" t="str">
        <f t="shared" si="103"/>
        <v/>
      </c>
      <c r="AD303" s="51" t="str">
        <f t="shared" si="103"/>
        <v/>
      </c>
      <c r="AE303" s="51" t="str">
        <f t="shared" si="103"/>
        <v/>
      </c>
      <c r="AF303" s="51" t="str">
        <f t="shared" si="103"/>
        <v/>
      </c>
      <c r="AG303" s="51" t="str">
        <f t="shared" si="103"/>
        <v/>
      </c>
      <c r="AH303" s="23" t="s">
        <v>17</v>
      </c>
      <c r="AI303" s="24">
        <f>+COUNTIF(C304:AG304,"夏休")+COUNTIF(C304:AG304,"冬休")+COUNTIF(C304:AG304,"中止")+COUNTIF(C304:AG304,"工場")+COUNTIF(C304:AG304,"他")</f>
        <v>0</v>
      </c>
    </row>
    <row r="304" spans="2:36" s="26" customFormat="1" ht="13.5" customHeight="1" x14ac:dyDescent="0.15">
      <c r="B304" s="82" t="s">
        <v>16</v>
      </c>
      <c r="C304" s="84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6"/>
      <c r="AH304" s="27" t="s">
        <v>2</v>
      </c>
      <c r="AI304" s="28">
        <f>COUNT(C302:AG302)-AI303</f>
        <v>0</v>
      </c>
    </row>
    <row r="305" spans="2:36" s="26" customFormat="1" ht="13.5" customHeight="1" x14ac:dyDescent="0.15">
      <c r="B305" s="83"/>
      <c r="C305" s="84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6"/>
      <c r="AH305" s="27" t="s">
        <v>6</v>
      </c>
      <c r="AI305" s="29">
        <f>+COUNTIF(C306:AG307,"休")</f>
        <v>0</v>
      </c>
      <c r="AJ305" s="30" t="e">
        <f>IF(AI306&gt;0.285,"",IF(AI305&lt;AI302,"←計画日数が足りません",""))</f>
        <v>#DIV/0!</v>
      </c>
    </row>
    <row r="306" spans="2:36" s="26" customFormat="1" ht="13.5" customHeight="1" x14ac:dyDescent="0.15">
      <c r="B306" s="77" t="s">
        <v>0</v>
      </c>
      <c r="C306" s="78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70"/>
      <c r="AH306" s="27" t="s">
        <v>8</v>
      </c>
      <c r="AI306" s="31" t="e">
        <f>+AI305/AI304</f>
        <v>#DIV/0!</v>
      </c>
    </row>
    <row r="307" spans="2:36" s="26" customFormat="1" x14ac:dyDescent="0.15">
      <c r="B307" s="77"/>
      <c r="C307" s="78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70"/>
      <c r="AH307" s="27" t="s">
        <v>9</v>
      </c>
      <c r="AI307" s="29">
        <f>+COUNTA(C308:AG309)</f>
        <v>0</v>
      </c>
    </row>
    <row r="308" spans="2:36" s="26" customFormat="1" x14ac:dyDescent="0.15">
      <c r="B308" s="71" t="s">
        <v>7</v>
      </c>
      <c r="C308" s="73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5"/>
      <c r="AH308" s="32" t="s">
        <v>4</v>
      </c>
      <c r="AI308" s="33" t="e">
        <f>+AI307/AI304</f>
        <v>#DIV/0!</v>
      </c>
    </row>
    <row r="309" spans="2:36" s="26" customFormat="1" x14ac:dyDescent="0.15">
      <c r="B309" s="72"/>
      <c r="C309" s="74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6"/>
      <c r="AH309" s="34"/>
      <c r="AI309" s="35"/>
      <c r="AJ309" s="30"/>
    </row>
    <row r="310" spans="2:36" hidden="1" x14ac:dyDescent="0.15">
      <c r="B310" s="15"/>
      <c r="C310" s="46" t="e">
        <f t="shared" ref="C310:AG310" si="104">IF(AND(DAY(C302)&gt;=22,DAY(C302)&lt;=28,C303="土"),1,0)</f>
        <v>#VALUE!</v>
      </c>
      <c r="D310" s="46" t="e">
        <f t="shared" si="104"/>
        <v>#VALUE!</v>
      </c>
      <c r="E310" s="46" t="e">
        <f t="shared" si="104"/>
        <v>#VALUE!</v>
      </c>
      <c r="F310" s="46" t="e">
        <f t="shared" si="104"/>
        <v>#VALUE!</v>
      </c>
      <c r="G310" s="46" t="e">
        <f t="shared" si="104"/>
        <v>#VALUE!</v>
      </c>
      <c r="H310" s="46" t="e">
        <f t="shared" si="104"/>
        <v>#VALUE!</v>
      </c>
      <c r="I310" s="46" t="e">
        <f t="shared" si="104"/>
        <v>#VALUE!</v>
      </c>
      <c r="J310" s="46" t="e">
        <f t="shared" si="104"/>
        <v>#VALUE!</v>
      </c>
      <c r="K310" s="46" t="e">
        <f t="shared" si="104"/>
        <v>#VALUE!</v>
      </c>
      <c r="L310" s="46" t="e">
        <f t="shared" si="104"/>
        <v>#VALUE!</v>
      </c>
      <c r="M310" s="46" t="e">
        <f t="shared" si="104"/>
        <v>#VALUE!</v>
      </c>
      <c r="N310" s="46" t="e">
        <f t="shared" si="104"/>
        <v>#VALUE!</v>
      </c>
      <c r="O310" s="46" t="e">
        <f t="shared" si="104"/>
        <v>#VALUE!</v>
      </c>
      <c r="P310" s="46" t="e">
        <f t="shared" si="104"/>
        <v>#VALUE!</v>
      </c>
      <c r="Q310" s="46" t="e">
        <f t="shared" si="104"/>
        <v>#VALUE!</v>
      </c>
      <c r="R310" s="46" t="e">
        <f t="shared" si="104"/>
        <v>#VALUE!</v>
      </c>
      <c r="S310" s="46" t="e">
        <f t="shared" si="104"/>
        <v>#VALUE!</v>
      </c>
      <c r="T310" s="46" t="e">
        <f t="shared" si="104"/>
        <v>#VALUE!</v>
      </c>
      <c r="U310" s="46" t="e">
        <f t="shared" si="104"/>
        <v>#VALUE!</v>
      </c>
      <c r="V310" s="46" t="e">
        <f t="shared" si="104"/>
        <v>#VALUE!</v>
      </c>
      <c r="W310" s="46" t="e">
        <f t="shared" si="104"/>
        <v>#VALUE!</v>
      </c>
      <c r="X310" s="46" t="e">
        <f t="shared" si="104"/>
        <v>#VALUE!</v>
      </c>
      <c r="Y310" s="46" t="e">
        <f t="shared" si="104"/>
        <v>#VALUE!</v>
      </c>
      <c r="Z310" s="46" t="e">
        <f t="shared" si="104"/>
        <v>#VALUE!</v>
      </c>
      <c r="AA310" s="46" t="e">
        <f t="shared" si="104"/>
        <v>#VALUE!</v>
      </c>
      <c r="AB310" s="46" t="e">
        <f t="shared" si="104"/>
        <v>#VALUE!</v>
      </c>
      <c r="AC310" s="46" t="e">
        <f t="shared" si="104"/>
        <v>#VALUE!</v>
      </c>
      <c r="AD310" s="46" t="e">
        <f t="shared" si="104"/>
        <v>#VALUE!</v>
      </c>
      <c r="AE310" s="46" t="e">
        <f t="shared" si="104"/>
        <v>#VALUE!</v>
      </c>
      <c r="AF310" s="46" t="e">
        <f t="shared" si="104"/>
        <v>#VALUE!</v>
      </c>
      <c r="AG310" s="46" t="e">
        <f t="shared" si="104"/>
        <v>#VALUE!</v>
      </c>
      <c r="AH310" s="47" t="s">
        <v>18</v>
      </c>
      <c r="AI310" s="48">
        <f>_xlfn.AGGREGATE(9,6,C310:AG310)</f>
        <v>0</v>
      </c>
      <c r="AJ310" s="30"/>
    </row>
    <row r="311" spans="2:36" hidden="1" x14ac:dyDescent="0.15">
      <c r="B311" s="15"/>
      <c r="C311" s="49" t="e">
        <f t="shared" ref="C311:AG311" si="105">IF(AND(DAY(C302)&gt;=22,DAY(C302)&lt;=28,C303="土",OR(C308="休",C308="雨")),1,0)</f>
        <v>#VALUE!</v>
      </c>
      <c r="D311" s="49" t="e">
        <f t="shared" si="105"/>
        <v>#VALUE!</v>
      </c>
      <c r="E311" s="49" t="e">
        <f t="shared" si="105"/>
        <v>#VALUE!</v>
      </c>
      <c r="F311" s="49" t="e">
        <f t="shared" si="105"/>
        <v>#VALUE!</v>
      </c>
      <c r="G311" s="49" t="e">
        <f t="shared" si="105"/>
        <v>#VALUE!</v>
      </c>
      <c r="H311" s="49" t="e">
        <f t="shared" si="105"/>
        <v>#VALUE!</v>
      </c>
      <c r="I311" s="49" t="e">
        <f t="shared" si="105"/>
        <v>#VALUE!</v>
      </c>
      <c r="J311" s="49" t="e">
        <f t="shared" si="105"/>
        <v>#VALUE!</v>
      </c>
      <c r="K311" s="49" t="e">
        <f t="shared" si="105"/>
        <v>#VALUE!</v>
      </c>
      <c r="L311" s="49" t="e">
        <f t="shared" si="105"/>
        <v>#VALUE!</v>
      </c>
      <c r="M311" s="49" t="e">
        <f t="shared" si="105"/>
        <v>#VALUE!</v>
      </c>
      <c r="N311" s="49" t="e">
        <f t="shared" si="105"/>
        <v>#VALUE!</v>
      </c>
      <c r="O311" s="49" t="e">
        <f t="shared" si="105"/>
        <v>#VALUE!</v>
      </c>
      <c r="P311" s="49" t="e">
        <f t="shared" si="105"/>
        <v>#VALUE!</v>
      </c>
      <c r="Q311" s="49" t="e">
        <f t="shared" si="105"/>
        <v>#VALUE!</v>
      </c>
      <c r="R311" s="49" t="e">
        <f t="shared" si="105"/>
        <v>#VALUE!</v>
      </c>
      <c r="S311" s="49" t="e">
        <f t="shared" si="105"/>
        <v>#VALUE!</v>
      </c>
      <c r="T311" s="49" t="e">
        <f t="shared" si="105"/>
        <v>#VALUE!</v>
      </c>
      <c r="U311" s="49" t="e">
        <f t="shared" si="105"/>
        <v>#VALUE!</v>
      </c>
      <c r="V311" s="49" t="e">
        <f t="shared" si="105"/>
        <v>#VALUE!</v>
      </c>
      <c r="W311" s="49" t="e">
        <f t="shared" si="105"/>
        <v>#VALUE!</v>
      </c>
      <c r="X311" s="49" t="e">
        <f t="shared" si="105"/>
        <v>#VALUE!</v>
      </c>
      <c r="Y311" s="49" t="e">
        <f t="shared" si="105"/>
        <v>#VALUE!</v>
      </c>
      <c r="Z311" s="49" t="e">
        <f t="shared" si="105"/>
        <v>#VALUE!</v>
      </c>
      <c r="AA311" s="49" t="e">
        <f t="shared" si="105"/>
        <v>#VALUE!</v>
      </c>
      <c r="AB311" s="49" t="e">
        <f t="shared" si="105"/>
        <v>#VALUE!</v>
      </c>
      <c r="AC311" s="49" t="e">
        <f t="shared" si="105"/>
        <v>#VALUE!</v>
      </c>
      <c r="AD311" s="49" t="e">
        <f t="shared" si="105"/>
        <v>#VALUE!</v>
      </c>
      <c r="AE311" s="49" t="e">
        <f t="shared" si="105"/>
        <v>#VALUE!</v>
      </c>
      <c r="AF311" s="49" t="e">
        <f t="shared" si="105"/>
        <v>#VALUE!</v>
      </c>
      <c r="AG311" s="49" t="e">
        <f t="shared" si="105"/>
        <v>#VALUE!</v>
      </c>
      <c r="AH311" s="50" t="s">
        <v>19</v>
      </c>
      <c r="AI311" s="48">
        <f>_xlfn.AGGREGATE(9,6,C311:AG311)</f>
        <v>0</v>
      </c>
      <c r="AJ311" s="30"/>
    </row>
  </sheetData>
  <mergeCells count="2061">
    <mergeCell ref="U11:V11"/>
    <mergeCell ref="W11:X11"/>
    <mergeCell ref="Y11:Z11"/>
    <mergeCell ref="AB11:AF12"/>
    <mergeCell ref="AG11:AH12"/>
    <mergeCell ref="B12:E12"/>
    <mergeCell ref="S12:T12"/>
    <mergeCell ref="U12:V12"/>
    <mergeCell ref="W12:X12"/>
    <mergeCell ref="Y12:Z12"/>
    <mergeCell ref="O24:O25"/>
    <mergeCell ref="P24:P25"/>
    <mergeCell ref="C20:AI20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14:E14"/>
    <mergeCell ref="G14:J14"/>
    <mergeCell ref="L14:N14"/>
    <mergeCell ref="P14:R14"/>
    <mergeCell ref="S14:T14"/>
    <mergeCell ref="U14:V14"/>
    <mergeCell ref="W14:X14"/>
    <mergeCell ref="Y14:Z14"/>
    <mergeCell ref="B13:E13"/>
    <mergeCell ref="G13:J13"/>
    <mergeCell ref="S13:T13"/>
    <mergeCell ref="U13:V13"/>
    <mergeCell ref="W13:X13"/>
    <mergeCell ref="Y13:Z13"/>
    <mergeCell ref="G26:G27"/>
    <mergeCell ref="H26:H27"/>
    <mergeCell ref="I26:I27"/>
    <mergeCell ref="J26:J27"/>
    <mergeCell ref="K26:K27"/>
    <mergeCell ref="L26:L27"/>
    <mergeCell ref="AC24:AC25"/>
    <mergeCell ref="AD24:AD25"/>
    <mergeCell ref="AE24:AE25"/>
    <mergeCell ref="AF24:AF25"/>
    <mergeCell ref="AG24:AG25"/>
    <mergeCell ref="B26:B27"/>
    <mergeCell ref="C26:C27"/>
    <mergeCell ref="D26:D27"/>
    <mergeCell ref="E26:E27"/>
    <mergeCell ref="F26:F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K28:K29"/>
    <mergeCell ref="L28:L29"/>
    <mergeCell ref="M28:M29"/>
    <mergeCell ref="N28:N29"/>
    <mergeCell ref="AE26:AE27"/>
    <mergeCell ref="AF26:AF27"/>
    <mergeCell ref="AG26:AG27"/>
    <mergeCell ref="B28:B29"/>
    <mergeCell ref="C28:C29"/>
    <mergeCell ref="D28:D29"/>
    <mergeCell ref="E28:E29"/>
    <mergeCell ref="F28:F29"/>
    <mergeCell ref="G28:G29"/>
    <mergeCell ref="H28:H29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X26:X27"/>
    <mergeCell ref="M26:M27"/>
    <mergeCell ref="N26:N27"/>
    <mergeCell ref="O26:O27"/>
    <mergeCell ref="P26:P27"/>
    <mergeCell ref="Q26:Q27"/>
    <mergeCell ref="R26:R27"/>
    <mergeCell ref="N38:N39"/>
    <mergeCell ref="O38:O39"/>
    <mergeCell ref="AG28:AG29"/>
    <mergeCell ref="C34:AI34"/>
    <mergeCell ref="B38:B39"/>
    <mergeCell ref="C38:C39"/>
    <mergeCell ref="D38:D39"/>
    <mergeCell ref="E38:E39"/>
    <mergeCell ref="F38:F39"/>
    <mergeCell ref="G38:G39"/>
    <mergeCell ref="H38:H39"/>
    <mergeCell ref="I38:I39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J40:J41"/>
    <mergeCell ref="K40:K41"/>
    <mergeCell ref="L40:L41"/>
    <mergeCell ref="M40:M41"/>
    <mergeCell ref="B40:B41"/>
    <mergeCell ref="C40:C41"/>
    <mergeCell ref="D40:D41"/>
    <mergeCell ref="E40:E41"/>
    <mergeCell ref="F40:F41"/>
    <mergeCell ref="G40:G41"/>
    <mergeCell ref="AB38:AB39"/>
    <mergeCell ref="J38:J39"/>
    <mergeCell ref="K38:K39"/>
    <mergeCell ref="L38:L39"/>
    <mergeCell ref="M38:M39"/>
    <mergeCell ref="AC38:AC39"/>
    <mergeCell ref="AD38:AD39"/>
    <mergeCell ref="AE38:AE39"/>
    <mergeCell ref="AF38:AF39"/>
    <mergeCell ref="AG38:AG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N42:N43"/>
    <mergeCell ref="O42:O43"/>
    <mergeCell ref="AF40:AF41"/>
    <mergeCell ref="AG40:AG41"/>
    <mergeCell ref="B42:B43"/>
    <mergeCell ref="C42:C43"/>
    <mergeCell ref="D42:D43"/>
    <mergeCell ref="E42:E43"/>
    <mergeCell ref="F42:F43"/>
    <mergeCell ref="G42:G43"/>
    <mergeCell ref="H42:H43"/>
    <mergeCell ref="I42:I43"/>
    <mergeCell ref="Z40:Z41"/>
    <mergeCell ref="AA40:AA41"/>
    <mergeCell ref="AB40:AB41"/>
    <mergeCell ref="AC40:AC41"/>
    <mergeCell ref="AD40:AD41"/>
    <mergeCell ref="AE40:AE41"/>
    <mergeCell ref="T40:T41"/>
    <mergeCell ref="U40:U41"/>
    <mergeCell ref="V40:V41"/>
    <mergeCell ref="W40:W41"/>
    <mergeCell ref="X40:X41"/>
    <mergeCell ref="Y40:Y41"/>
    <mergeCell ref="N40:N41"/>
    <mergeCell ref="O40:O41"/>
    <mergeCell ref="P40:P41"/>
    <mergeCell ref="Q40:Q41"/>
    <mergeCell ref="R40:R41"/>
    <mergeCell ref="S40:S41"/>
    <mergeCell ref="H40:H41"/>
    <mergeCell ref="I40:I41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42:AB43"/>
    <mergeCell ref="AC42:AC43"/>
    <mergeCell ref="AD42:AD43"/>
    <mergeCell ref="AE42:AE43"/>
    <mergeCell ref="AF42:AF43"/>
    <mergeCell ref="AG42:AG43"/>
    <mergeCell ref="V42:V43"/>
    <mergeCell ref="W42:W43"/>
    <mergeCell ref="X42:X43"/>
    <mergeCell ref="Y42:Y43"/>
    <mergeCell ref="Z42:Z43"/>
    <mergeCell ref="AA42:AA43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AG56:AG57"/>
    <mergeCell ref="C62:AI62"/>
    <mergeCell ref="B66:B67"/>
    <mergeCell ref="C66:C67"/>
    <mergeCell ref="D66:D67"/>
    <mergeCell ref="E66:E67"/>
    <mergeCell ref="F66:F67"/>
    <mergeCell ref="G66:G67"/>
    <mergeCell ref="H66:H67"/>
    <mergeCell ref="I66:I67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AG66:AG67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H68:H69"/>
    <mergeCell ref="I68:I69"/>
    <mergeCell ref="J68:J69"/>
    <mergeCell ref="K68:K69"/>
    <mergeCell ref="L68:L69"/>
    <mergeCell ref="M68:M69"/>
    <mergeCell ref="B68:B69"/>
    <mergeCell ref="C68:C69"/>
    <mergeCell ref="D68:D69"/>
    <mergeCell ref="E68:E69"/>
    <mergeCell ref="F68:F69"/>
    <mergeCell ref="G68:G69"/>
    <mergeCell ref="AB66:AB67"/>
    <mergeCell ref="AC66:AC67"/>
    <mergeCell ref="AD66:AD67"/>
    <mergeCell ref="AE66:AE67"/>
    <mergeCell ref="AF66:AF67"/>
    <mergeCell ref="L70:L71"/>
    <mergeCell ref="M70:M71"/>
    <mergeCell ref="N70:N71"/>
    <mergeCell ref="O70:O71"/>
    <mergeCell ref="AF68:AF69"/>
    <mergeCell ref="AG68:AG69"/>
    <mergeCell ref="B70:B71"/>
    <mergeCell ref="C70:C71"/>
    <mergeCell ref="D70:D71"/>
    <mergeCell ref="E70:E71"/>
    <mergeCell ref="F70:F71"/>
    <mergeCell ref="G70:G71"/>
    <mergeCell ref="H70:H71"/>
    <mergeCell ref="I70:I71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O80:O81"/>
    <mergeCell ref="P80:P81"/>
    <mergeCell ref="C76:AI76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AB70:AB71"/>
    <mergeCell ref="AC70:AC71"/>
    <mergeCell ref="AD70:AD71"/>
    <mergeCell ref="AE70:AE71"/>
    <mergeCell ref="AF70:AF71"/>
    <mergeCell ref="AG70:AG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J70:J71"/>
    <mergeCell ref="K70:K71"/>
    <mergeCell ref="G82:G83"/>
    <mergeCell ref="H82:H83"/>
    <mergeCell ref="I82:I83"/>
    <mergeCell ref="J82:J83"/>
    <mergeCell ref="K82:K83"/>
    <mergeCell ref="L82:L83"/>
    <mergeCell ref="AC80:AC81"/>
    <mergeCell ref="AD80:AD81"/>
    <mergeCell ref="AE80:AE81"/>
    <mergeCell ref="AF80:AF81"/>
    <mergeCell ref="AG80:AG81"/>
    <mergeCell ref="B82:B83"/>
    <mergeCell ref="C82:C83"/>
    <mergeCell ref="D82:D83"/>
    <mergeCell ref="E82:E83"/>
    <mergeCell ref="F82:F83"/>
    <mergeCell ref="W80:W81"/>
    <mergeCell ref="X80:X81"/>
    <mergeCell ref="Y80:Y81"/>
    <mergeCell ref="Z80:Z81"/>
    <mergeCell ref="AA80:AA81"/>
    <mergeCell ref="AB80:AB81"/>
    <mergeCell ref="Q80:Q81"/>
    <mergeCell ref="R80:R81"/>
    <mergeCell ref="S80:S81"/>
    <mergeCell ref="T80:T81"/>
    <mergeCell ref="U80:U81"/>
    <mergeCell ref="V80:V81"/>
    <mergeCell ref="K80:K81"/>
    <mergeCell ref="L80:L81"/>
    <mergeCell ref="M80:M81"/>
    <mergeCell ref="N80:N81"/>
    <mergeCell ref="K84:K85"/>
    <mergeCell ref="L84:L85"/>
    <mergeCell ref="M84:M85"/>
    <mergeCell ref="N84:N85"/>
    <mergeCell ref="AE82:AE83"/>
    <mergeCell ref="AF82:AF83"/>
    <mergeCell ref="AG82:AG83"/>
    <mergeCell ref="B84:B85"/>
    <mergeCell ref="C84:C85"/>
    <mergeCell ref="D84:D85"/>
    <mergeCell ref="E84:E85"/>
    <mergeCell ref="F84:F85"/>
    <mergeCell ref="G84:G85"/>
    <mergeCell ref="H84:H85"/>
    <mergeCell ref="Y82:Y83"/>
    <mergeCell ref="Z82:Z83"/>
    <mergeCell ref="AA82:AA83"/>
    <mergeCell ref="AB82:AB83"/>
    <mergeCell ref="AC82:AC83"/>
    <mergeCell ref="AD82:AD83"/>
    <mergeCell ref="S82:S83"/>
    <mergeCell ref="T82:T83"/>
    <mergeCell ref="U82:U83"/>
    <mergeCell ref="V82:V83"/>
    <mergeCell ref="W82:W83"/>
    <mergeCell ref="X82:X83"/>
    <mergeCell ref="M82:M83"/>
    <mergeCell ref="N82:N83"/>
    <mergeCell ref="O82:O83"/>
    <mergeCell ref="P82:P83"/>
    <mergeCell ref="Q82:Q83"/>
    <mergeCell ref="R82:R83"/>
    <mergeCell ref="N94:N95"/>
    <mergeCell ref="O94:O95"/>
    <mergeCell ref="AG84:AG85"/>
    <mergeCell ref="C90:AI90"/>
    <mergeCell ref="B94:B95"/>
    <mergeCell ref="C94:C95"/>
    <mergeCell ref="D94:D95"/>
    <mergeCell ref="E94:E95"/>
    <mergeCell ref="F94:F95"/>
    <mergeCell ref="G94:G95"/>
    <mergeCell ref="H94:H95"/>
    <mergeCell ref="I94:I95"/>
    <mergeCell ref="AA84:AA85"/>
    <mergeCell ref="AB84:AB85"/>
    <mergeCell ref="AC84:AC85"/>
    <mergeCell ref="AD84:AD85"/>
    <mergeCell ref="AE84:AE85"/>
    <mergeCell ref="AF84:AF85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J96:J97"/>
    <mergeCell ref="K96:K97"/>
    <mergeCell ref="L96:L97"/>
    <mergeCell ref="M96:M97"/>
    <mergeCell ref="B96:B97"/>
    <mergeCell ref="C96:C97"/>
    <mergeCell ref="D96:D97"/>
    <mergeCell ref="E96:E97"/>
    <mergeCell ref="F96:F97"/>
    <mergeCell ref="G96:G97"/>
    <mergeCell ref="AB94:AB95"/>
    <mergeCell ref="AC94:AC95"/>
    <mergeCell ref="AD94:AD95"/>
    <mergeCell ref="AE94:AE95"/>
    <mergeCell ref="AF94:AF95"/>
    <mergeCell ref="AG94:AG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J94:J95"/>
    <mergeCell ref="K94:K95"/>
    <mergeCell ref="L94:L95"/>
    <mergeCell ref="M94:M95"/>
    <mergeCell ref="N98:N99"/>
    <mergeCell ref="O98:O99"/>
    <mergeCell ref="AF96:AF97"/>
    <mergeCell ref="AG96:AG97"/>
    <mergeCell ref="B98:B99"/>
    <mergeCell ref="C98:C99"/>
    <mergeCell ref="D98:D99"/>
    <mergeCell ref="E98:E99"/>
    <mergeCell ref="F98:F99"/>
    <mergeCell ref="G98:G99"/>
    <mergeCell ref="H98:H99"/>
    <mergeCell ref="I98:I99"/>
    <mergeCell ref="Z96:Z97"/>
    <mergeCell ref="AA96:AA97"/>
    <mergeCell ref="AB96:AB97"/>
    <mergeCell ref="AC96:AC97"/>
    <mergeCell ref="AD96:AD97"/>
    <mergeCell ref="AE96:AE97"/>
    <mergeCell ref="T96:T97"/>
    <mergeCell ref="U96:U97"/>
    <mergeCell ref="V96:V97"/>
    <mergeCell ref="W96:W97"/>
    <mergeCell ref="X96:X97"/>
    <mergeCell ref="Y96:Y97"/>
    <mergeCell ref="N96:N97"/>
    <mergeCell ref="O96:O97"/>
    <mergeCell ref="P96:P97"/>
    <mergeCell ref="Q96:Q97"/>
    <mergeCell ref="R96:R97"/>
    <mergeCell ref="S96:S97"/>
    <mergeCell ref="H96:H97"/>
    <mergeCell ref="I96:I97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AG112:AG113"/>
    <mergeCell ref="C118:AI118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AG122:AG123"/>
    <mergeCell ref="V122:V123"/>
    <mergeCell ref="W122:W123"/>
    <mergeCell ref="X122:X123"/>
    <mergeCell ref="Y122:Y123"/>
    <mergeCell ref="Z122:Z123"/>
    <mergeCell ref="AA122:AA123"/>
    <mergeCell ref="P122:P123"/>
    <mergeCell ref="Q122:Q123"/>
    <mergeCell ref="R122:R123"/>
    <mergeCell ref="S122:S123"/>
    <mergeCell ref="T122:T123"/>
    <mergeCell ref="U122:U123"/>
    <mergeCell ref="J122:J123"/>
    <mergeCell ref="K122:K123"/>
    <mergeCell ref="L122:L123"/>
    <mergeCell ref="M122:M123"/>
    <mergeCell ref="N122:N123"/>
    <mergeCell ref="O122:O123"/>
    <mergeCell ref="H124:H125"/>
    <mergeCell ref="I124:I125"/>
    <mergeCell ref="J124:J125"/>
    <mergeCell ref="K124:K125"/>
    <mergeCell ref="L124:L125"/>
    <mergeCell ref="M124:M125"/>
    <mergeCell ref="B124:B125"/>
    <mergeCell ref="C124:C125"/>
    <mergeCell ref="D124:D125"/>
    <mergeCell ref="E124:E125"/>
    <mergeCell ref="F124:F125"/>
    <mergeCell ref="G124:G125"/>
    <mergeCell ref="AB122:AB123"/>
    <mergeCell ref="AC122:AC123"/>
    <mergeCell ref="AD122:AD123"/>
    <mergeCell ref="AE122:AE123"/>
    <mergeCell ref="AF122:AF123"/>
    <mergeCell ref="L126:L127"/>
    <mergeCell ref="M126:M127"/>
    <mergeCell ref="N126:N127"/>
    <mergeCell ref="O126:O127"/>
    <mergeCell ref="AF124:AF125"/>
    <mergeCell ref="AG124:AG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Z124:Z125"/>
    <mergeCell ref="AA124:AA125"/>
    <mergeCell ref="AB124:AB125"/>
    <mergeCell ref="AC124:AC125"/>
    <mergeCell ref="AD124:AD125"/>
    <mergeCell ref="AE124:AE125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O136:O137"/>
    <mergeCell ref="P136:P137"/>
    <mergeCell ref="C132:AI132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AB126:AB127"/>
    <mergeCell ref="AC126:AC127"/>
    <mergeCell ref="AD126:AD127"/>
    <mergeCell ref="AE126:AE127"/>
    <mergeCell ref="AF126:AF127"/>
    <mergeCell ref="AG126:AG127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J126:J127"/>
    <mergeCell ref="K126:K127"/>
    <mergeCell ref="G138:G139"/>
    <mergeCell ref="H138:H139"/>
    <mergeCell ref="I138:I139"/>
    <mergeCell ref="J138:J139"/>
    <mergeCell ref="K138:K139"/>
    <mergeCell ref="L138:L139"/>
    <mergeCell ref="AC136:AC137"/>
    <mergeCell ref="AD136:AD137"/>
    <mergeCell ref="AE136:AE137"/>
    <mergeCell ref="AF136:AF137"/>
    <mergeCell ref="AG136:AG137"/>
    <mergeCell ref="B138:B139"/>
    <mergeCell ref="C138:C139"/>
    <mergeCell ref="D138:D139"/>
    <mergeCell ref="E138:E139"/>
    <mergeCell ref="F138:F139"/>
    <mergeCell ref="W136:W137"/>
    <mergeCell ref="X136:X137"/>
    <mergeCell ref="Y136:Y137"/>
    <mergeCell ref="Z136:Z137"/>
    <mergeCell ref="AA136:AA137"/>
    <mergeCell ref="AB136:AB137"/>
    <mergeCell ref="Q136:Q137"/>
    <mergeCell ref="R136:R137"/>
    <mergeCell ref="S136:S137"/>
    <mergeCell ref="T136:T137"/>
    <mergeCell ref="U136:U137"/>
    <mergeCell ref="V136:V137"/>
    <mergeCell ref="K136:K137"/>
    <mergeCell ref="L136:L137"/>
    <mergeCell ref="M136:M137"/>
    <mergeCell ref="N136:N137"/>
    <mergeCell ref="K140:K141"/>
    <mergeCell ref="L140:L141"/>
    <mergeCell ref="M140:M141"/>
    <mergeCell ref="N140:N141"/>
    <mergeCell ref="AE138:AE139"/>
    <mergeCell ref="AF138:AF139"/>
    <mergeCell ref="AG138:AG139"/>
    <mergeCell ref="B140:B141"/>
    <mergeCell ref="C140:C141"/>
    <mergeCell ref="D140:D141"/>
    <mergeCell ref="E140:E141"/>
    <mergeCell ref="F140:F141"/>
    <mergeCell ref="G140:G141"/>
    <mergeCell ref="H140:H141"/>
    <mergeCell ref="Y138:Y139"/>
    <mergeCell ref="Z138:Z139"/>
    <mergeCell ref="AA138:AA139"/>
    <mergeCell ref="AB138:AB139"/>
    <mergeCell ref="AC138:AC139"/>
    <mergeCell ref="AD138:AD139"/>
    <mergeCell ref="S138:S139"/>
    <mergeCell ref="T138:T139"/>
    <mergeCell ref="U138:U139"/>
    <mergeCell ref="V138:V139"/>
    <mergeCell ref="W138:W139"/>
    <mergeCell ref="X138:X139"/>
    <mergeCell ref="M138:M139"/>
    <mergeCell ref="N138:N139"/>
    <mergeCell ref="O138:O139"/>
    <mergeCell ref="P138:P139"/>
    <mergeCell ref="Q138:Q139"/>
    <mergeCell ref="R138:R139"/>
    <mergeCell ref="N150:N151"/>
    <mergeCell ref="O150:O151"/>
    <mergeCell ref="AG140:AG141"/>
    <mergeCell ref="C146:AI146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AA140:AA141"/>
    <mergeCell ref="AB140:AB141"/>
    <mergeCell ref="AC140:AC141"/>
    <mergeCell ref="AD140:AD141"/>
    <mergeCell ref="AE140:AE141"/>
    <mergeCell ref="AF140:AF141"/>
    <mergeCell ref="U140:U141"/>
    <mergeCell ref="V140:V141"/>
    <mergeCell ref="W140:W141"/>
    <mergeCell ref="X140:X141"/>
    <mergeCell ref="Y140:Y141"/>
    <mergeCell ref="Z140:Z141"/>
    <mergeCell ref="O140:O141"/>
    <mergeCell ref="P140:P141"/>
    <mergeCell ref="Q140:Q141"/>
    <mergeCell ref="R140:R141"/>
    <mergeCell ref="S140:S141"/>
    <mergeCell ref="T140:T141"/>
    <mergeCell ref="I140:I141"/>
    <mergeCell ref="J140:J141"/>
    <mergeCell ref="J152:J153"/>
    <mergeCell ref="K152:K153"/>
    <mergeCell ref="L152:L153"/>
    <mergeCell ref="M152:M153"/>
    <mergeCell ref="B152:B153"/>
    <mergeCell ref="C152:C153"/>
    <mergeCell ref="D152:D153"/>
    <mergeCell ref="E152:E153"/>
    <mergeCell ref="F152:F153"/>
    <mergeCell ref="G152:G153"/>
    <mergeCell ref="AB150:AB151"/>
    <mergeCell ref="AC150:AC151"/>
    <mergeCell ref="AD150:AD151"/>
    <mergeCell ref="AE150:AE151"/>
    <mergeCell ref="AF150:AF151"/>
    <mergeCell ref="AG150:AG151"/>
    <mergeCell ref="V150:V151"/>
    <mergeCell ref="W150:W151"/>
    <mergeCell ref="X150:X151"/>
    <mergeCell ref="Y150:Y151"/>
    <mergeCell ref="Z150:Z151"/>
    <mergeCell ref="AA150:AA151"/>
    <mergeCell ref="P150:P151"/>
    <mergeCell ref="Q150:Q151"/>
    <mergeCell ref="R150:R151"/>
    <mergeCell ref="S150:S151"/>
    <mergeCell ref="T150:T151"/>
    <mergeCell ref="U150:U151"/>
    <mergeCell ref="J150:J151"/>
    <mergeCell ref="K150:K151"/>
    <mergeCell ref="L150:L151"/>
    <mergeCell ref="M150:M151"/>
    <mergeCell ref="N154:N155"/>
    <mergeCell ref="O154:O155"/>
    <mergeCell ref="AF152:AF153"/>
    <mergeCell ref="AG152:AG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Z152:Z153"/>
    <mergeCell ref="AA152:AA153"/>
    <mergeCell ref="AB152:AB153"/>
    <mergeCell ref="AC152:AC153"/>
    <mergeCell ref="AD152:AD153"/>
    <mergeCell ref="AE152:AE153"/>
    <mergeCell ref="T152:T153"/>
    <mergeCell ref="U152:U153"/>
    <mergeCell ref="V152:V153"/>
    <mergeCell ref="W152:W153"/>
    <mergeCell ref="X152:X153"/>
    <mergeCell ref="Y152:Y153"/>
    <mergeCell ref="N152:N153"/>
    <mergeCell ref="O152:O153"/>
    <mergeCell ref="P152:P153"/>
    <mergeCell ref="Q152:Q153"/>
    <mergeCell ref="R152:R153"/>
    <mergeCell ref="S152:S153"/>
    <mergeCell ref="H152:H153"/>
    <mergeCell ref="I152:I153"/>
    <mergeCell ref="C160:AI160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AB154:AB155"/>
    <mergeCell ref="AC154:AC155"/>
    <mergeCell ref="AD154:AD155"/>
    <mergeCell ref="AE154:AE155"/>
    <mergeCell ref="AF154:AF155"/>
    <mergeCell ref="AG154:AG155"/>
    <mergeCell ref="V154:V155"/>
    <mergeCell ref="W154:W155"/>
    <mergeCell ref="X154:X155"/>
    <mergeCell ref="Y154:Y155"/>
    <mergeCell ref="Z154:Z155"/>
    <mergeCell ref="AA154:AA155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I166:I167"/>
    <mergeCell ref="J166:J167"/>
    <mergeCell ref="K166:K167"/>
    <mergeCell ref="L166:L167"/>
    <mergeCell ref="AC164:AC165"/>
    <mergeCell ref="AD164:AD165"/>
    <mergeCell ref="AE164:AE165"/>
    <mergeCell ref="AF164:AF165"/>
    <mergeCell ref="AG164:AG165"/>
    <mergeCell ref="B166:B167"/>
    <mergeCell ref="C166:C167"/>
    <mergeCell ref="D166:D167"/>
    <mergeCell ref="E166:E167"/>
    <mergeCell ref="F166:F167"/>
    <mergeCell ref="W164:W165"/>
    <mergeCell ref="X164:X165"/>
    <mergeCell ref="Y164:Y165"/>
    <mergeCell ref="Z164:Z165"/>
    <mergeCell ref="AA164:AA165"/>
    <mergeCell ref="AB164:AB165"/>
    <mergeCell ref="Q164:Q165"/>
    <mergeCell ref="R164:R165"/>
    <mergeCell ref="S164:S165"/>
    <mergeCell ref="T164:T165"/>
    <mergeCell ref="U164:U165"/>
    <mergeCell ref="V164:V165"/>
    <mergeCell ref="K164:K165"/>
    <mergeCell ref="L164:L165"/>
    <mergeCell ref="M164:M165"/>
    <mergeCell ref="N164:N165"/>
    <mergeCell ref="O164:O165"/>
    <mergeCell ref="P164:P165"/>
    <mergeCell ref="M168:M169"/>
    <mergeCell ref="N168:N169"/>
    <mergeCell ref="AE166:AE167"/>
    <mergeCell ref="AF166:AF167"/>
    <mergeCell ref="AG166:AG167"/>
    <mergeCell ref="B168:B169"/>
    <mergeCell ref="C168:C169"/>
    <mergeCell ref="D168:D169"/>
    <mergeCell ref="E168:E169"/>
    <mergeCell ref="F168:F169"/>
    <mergeCell ref="G168:G169"/>
    <mergeCell ref="H168:H169"/>
    <mergeCell ref="Y166:Y167"/>
    <mergeCell ref="Z166:Z167"/>
    <mergeCell ref="AA166:AA167"/>
    <mergeCell ref="AB166:AB167"/>
    <mergeCell ref="AC166:AC167"/>
    <mergeCell ref="AD166:AD167"/>
    <mergeCell ref="S166:S167"/>
    <mergeCell ref="T166:T167"/>
    <mergeCell ref="U166:U167"/>
    <mergeCell ref="V166:V167"/>
    <mergeCell ref="W166:W167"/>
    <mergeCell ref="X166:X167"/>
    <mergeCell ref="M166:M167"/>
    <mergeCell ref="N166:N167"/>
    <mergeCell ref="O166:O167"/>
    <mergeCell ref="P166:P167"/>
    <mergeCell ref="Q166:Q167"/>
    <mergeCell ref="R166:R167"/>
    <mergeCell ref="G166:G167"/>
    <mergeCell ref="H166:H167"/>
    <mergeCell ref="AG168:AG169"/>
    <mergeCell ref="C174:AI174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A168:AA169"/>
    <mergeCell ref="AB168:AB169"/>
    <mergeCell ref="AC168:AC169"/>
    <mergeCell ref="AD168:AD169"/>
    <mergeCell ref="AE168:AE169"/>
    <mergeCell ref="AF168:AF169"/>
    <mergeCell ref="U168:U169"/>
    <mergeCell ref="V168:V169"/>
    <mergeCell ref="W168:W169"/>
    <mergeCell ref="X168:X169"/>
    <mergeCell ref="Y168:Y169"/>
    <mergeCell ref="Z168:Z169"/>
    <mergeCell ref="O168:O169"/>
    <mergeCell ref="P168:P169"/>
    <mergeCell ref="Q168:Q169"/>
    <mergeCell ref="R168:R169"/>
    <mergeCell ref="S168:S169"/>
    <mergeCell ref="T168:T169"/>
    <mergeCell ref="I168:I169"/>
    <mergeCell ref="J168:J169"/>
    <mergeCell ref="K168:K169"/>
    <mergeCell ref="L168:L169"/>
    <mergeCell ref="AG178:AG179"/>
    <mergeCell ref="V178:V179"/>
    <mergeCell ref="W178:W179"/>
    <mergeCell ref="X178:X179"/>
    <mergeCell ref="Y178:Y179"/>
    <mergeCell ref="Z178:Z179"/>
    <mergeCell ref="AA178:AA179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H180:H181"/>
    <mergeCell ref="I180:I181"/>
    <mergeCell ref="J180:J181"/>
    <mergeCell ref="K180:K181"/>
    <mergeCell ref="L180:L181"/>
    <mergeCell ref="M180:M181"/>
    <mergeCell ref="B180:B181"/>
    <mergeCell ref="C180:C181"/>
    <mergeCell ref="D180:D181"/>
    <mergeCell ref="E180:E181"/>
    <mergeCell ref="F180:F181"/>
    <mergeCell ref="G180:G181"/>
    <mergeCell ref="AB178:AB179"/>
    <mergeCell ref="AC178:AC179"/>
    <mergeCell ref="AD178:AD179"/>
    <mergeCell ref="AE178:AE179"/>
    <mergeCell ref="AF178:AF179"/>
    <mergeCell ref="L182:L183"/>
    <mergeCell ref="M182:M183"/>
    <mergeCell ref="N182:N183"/>
    <mergeCell ref="O182:O183"/>
    <mergeCell ref="AF180:AF181"/>
    <mergeCell ref="AG180:AG181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Z180:Z181"/>
    <mergeCell ref="AA180:AA181"/>
    <mergeCell ref="AB180:AB181"/>
    <mergeCell ref="AC180:AC181"/>
    <mergeCell ref="AD180:AD181"/>
    <mergeCell ref="AE180:AE181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O192:O193"/>
    <mergeCell ref="P192:P193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AB182:AB183"/>
    <mergeCell ref="AC182:AC183"/>
    <mergeCell ref="AD182:AD183"/>
    <mergeCell ref="AE182:AE183"/>
    <mergeCell ref="AF182:AF183"/>
    <mergeCell ref="AG182:AG183"/>
    <mergeCell ref="V182:V183"/>
    <mergeCell ref="W182:W183"/>
    <mergeCell ref="X182:X183"/>
    <mergeCell ref="Y182:Y183"/>
    <mergeCell ref="Z182:Z183"/>
    <mergeCell ref="AA182:AA183"/>
    <mergeCell ref="P182:P183"/>
    <mergeCell ref="Q182:Q183"/>
    <mergeCell ref="R182:R183"/>
    <mergeCell ref="S182:S183"/>
    <mergeCell ref="T182:T183"/>
    <mergeCell ref="U182:U183"/>
    <mergeCell ref="J182:J183"/>
    <mergeCell ref="K182:K183"/>
    <mergeCell ref="G194:G195"/>
    <mergeCell ref="H194:H195"/>
    <mergeCell ref="I194:I195"/>
    <mergeCell ref="J194:J195"/>
    <mergeCell ref="K194:K195"/>
    <mergeCell ref="L194:L195"/>
    <mergeCell ref="AC192:AC193"/>
    <mergeCell ref="AD192:AD193"/>
    <mergeCell ref="AE192:AE193"/>
    <mergeCell ref="AF192:AF193"/>
    <mergeCell ref="AG192:AG193"/>
    <mergeCell ref="B194:B195"/>
    <mergeCell ref="C194:C195"/>
    <mergeCell ref="D194:D195"/>
    <mergeCell ref="E194:E195"/>
    <mergeCell ref="F194:F195"/>
    <mergeCell ref="W192:W193"/>
    <mergeCell ref="X192:X193"/>
    <mergeCell ref="Y192:Y193"/>
    <mergeCell ref="Z192:Z193"/>
    <mergeCell ref="AA192:AA193"/>
    <mergeCell ref="AB192:AB193"/>
    <mergeCell ref="Q192:Q193"/>
    <mergeCell ref="R192:R193"/>
    <mergeCell ref="S192:S193"/>
    <mergeCell ref="T192:T193"/>
    <mergeCell ref="U192:U193"/>
    <mergeCell ref="V192:V193"/>
    <mergeCell ref="K192:K193"/>
    <mergeCell ref="L192:L193"/>
    <mergeCell ref="M192:M193"/>
    <mergeCell ref="N192:N193"/>
    <mergeCell ref="K196:K197"/>
    <mergeCell ref="L196:L197"/>
    <mergeCell ref="M196:M197"/>
    <mergeCell ref="N196:N197"/>
    <mergeCell ref="AE194:AE195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Y194:Y195"/>
    <mergeCell ref="Z194:Z195"/>
    <mergeCell ref="AA194:AA195"/>
    <mergeCell ref="AB194:AB195"/>
    <mergeCell ref="AC194:AC195"/>
    <mergeCell ref="AD194:AD195"/>
    <mergeCell ref="S194:S195"/>
    <mergeCell ref="T194:T195"/>
    <mergeCell ref="U194:U195"/>
    <mergeCell ref="V194:V195"/>
    <mergeCell ref="W194:W195"/>
    <mergeCell ref="X194:X195"/>
    <mergeCell ref="M194:M195"/>
    <mergeCell ref="N194:N195"/>
    <mergeCell ref="O194:O195"/>
    <mergeCell ref="P194:P195"/>
    <mergeCell ref="Q194:Q195"/>
    <mergeCell ref="R194:R195"/>
    <mergeCell ref="N206:N207"/>
    <mergeCell ref="O206:O207"/>
    <mergeCell ref="AG196:AG197"/>
    <mergeCell ref="C202:AI202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AA196:AA197"/>
    <mergeCell ref="AB196:AB197"/>
    <mergeCell ref="AC196:AC197"/>
    <mergeCell ref="AD196:AD197"/>
    <mergeCell ref="AE196:AE197"/>
    <mergeCell ref="AF196:AF197"/>
    <mergeCell ref="U196:U197"/>
    <mergeCell ref="V196:V197"/>
    <mergeCell ref="W196:W197"/>
    <mergeCell ref="X196:X197"/>
    <mergeCell ref="Y196:Y197"/>
    <mergeCell ref="Z196:Z197"/>
    <mergeCell ref="O196:O197"/>
    <mergeCell ref="P196:P197"/>
    <mergeCell ref="Q196:Q197"/>
    <mergeCell ref="R196:R197"/>
    <mergeCell ref="S196:S197"/>
    <mergeCell ref="T196:T197"/>
    <mergeCell ref="I196:I197"/>
    <mergeCell ref="J196:J197"/>
    <mergeCell ref="J208:J209"/>
    <mergeCell ref="K208:K209"/>
    <mergeCell ref="L208:L209"/>
    <mergeCell ref="M208:M209"/>
    <mergeCell ref="B208:B209"/>
    <mergeCell ref="C208:C209"/>
    <mergeCell ref="D208:D209"/>
    <mergeCell ref="E208:E209"/>
    <mergeCell ref="F208:F209"/>
    <mergeCell ref="G208:G209"/>
    <mergeCell ref="AB206:AB207"/>
    <mergeCell ref="AC206:AC207"/>
    <mergeCell ref="AD206:AD207"/>
    <mergeCell ref="AE206:AE207"/>
    <mergeCell ref="AF206:AF207"/>
    <mergeCell ref="AG206:AG207"/>
    <mergeCell ref="V206:V207"/>
    <mergeCell ref="W206:W207"/>
    <mergeCell ref="X206:X207"/>
    <mergeCell ref="Y206:Y207"/>
    <mergeCell ref="Z206:Z207"/>
    <mergeCell ref="AA206:AA207"/>
    <mergeCell ref="P206:P207"/>
    <mergeCell ref="Q206:Q207"/>
    <mergeCell ref="R206:R207"/>
    <mergeCell ref="S206:S207"/>
    <mergeCell ref="T206:T207"/>
    <mergeCell ref="U206:U207"/>
    <mergeCell ref="J206:J207"/>
    <mergeCell ref="K206:K207"/>
    <mergeCell ref="L206:L207"/>
    <mergeCell ref="M206:M207"/>
    <mergeCell ref="N210:N211"/>
    <mergeCell ref="O210:O211"/>
    <mergeCell ref="AF208:AF209"/>
    <mergeCell ref="AG208:AG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Z208:Z209"/>
    <mergeCell ref="AA208:AA209"/>
    <mergeCell ref="AB208:AB209"/>
    <mergeCell ref="AC208:AC209"/>
    <mergeCell ref="AD208:AD209"/>
    <mergeCell ref="AE208:AE209"/>
    <mergeCell ref="T208:T209"/>
    <mergeCell ref="U208:U209"/>
    <mergeCell ref="V208:V209"/>
    <mergeCell ref="W208:W209"/>
    <mergeCell ref="X208:X209"/>
    <mergeCell ref="Y208:Y209"/>
    <mergeCell ref="N208:N209"/>
    <mergeCell ref="O208:O209"/>
    <mergeCell ref="P208:P209"/>
    <mergeCell ref="Q208:Q209"/>
    <mergeCell ref="R208:R209"/>
    <mergeCell ref="S208:S209"/>
    <mergeCell ref="H208:H209"/>
    <mergeCell ref="I208:I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AB210:AB211"/>
    <mergeCell ref="AC210:AC211"/>
    <mergeCell ref="AD210:AD211"/>
    <mergeCell ref="AE210:AE211"/>
    <mergeCell ref="AF210:AF211"/>
    <mergeCell ref="AG210:AG211"/>
    <mergeCell ref="V210:V211"/>
    <mergeCell ref="W210:W211"/>
    <mergeCell ref="X210:X211"/>
    <mergeCell ref="Y210:Y211"/>
    <mergeCell ref="Z210:Z211"/>
    <mergeCell ref="AA210:AA211"/>
    <mergeCell ref="P210:P211"/>
    <mergeCell ref="Q210:Q211"/>
    <mergeCell ref="R210:R211"/>
    <mergeCell ref="S210:S211"/>
    <mergeCell ref="T210:T211"/>
    <mergeCell ref="U210:U211"/>
    <mergeCell ref="J210:J211"/>
    <mergeCell ref="K210:K211"/>
    <mergeCell ref="L210:L211"/>
    <mergeCell ref="M210:M211"/>
    <mergeCell ref="I222:I223"/>
    <mergeCell ref="J222:J223"/>
    <mergeCell ref="K222:K223"/>
    <mergeCell ref="L222:L223"/>
    <mergeCell ref="AC220:AC221"/>
    <mergeCell ref="AD220:AD221"/>
    <mergeCell ref="AE220:AE221"/>
    <mergeCell ref="AF220:AF221"/>
    <mergeCell ref="AG220:AG221"/>
    <mergeCell ref="B222:B223"/>
    <mergeCell ref="C222:C223"/>
    <mergeCell ref="D222:D223"/>
    <mergeCell ref="E222:E223"/>
    <mergeCell ref="F222:F223"/>
    <mergeCell ref="W220:W221"/>
    <mergeCell ref="X220:X221"/>
    <mergeCell ref="Y220:Y221"/>
    <mergeCell ref="Z220:Z221"/>
    <mergeCell ref="AA220:AA221"/>
    <mergeCell ref="AB220:AB221"/>
    <mergeCell ref="Q220:Q221"/>
    <mergeCell ref="R220:R221"/>
    <mergeCell ref="S220:S221"/>
    <mergeCell ref="T220:T221"/>
    <mergeCell ref="U220:U221"/>
    <mergeCell ref="V220:V221"/>
    <mergeCell ref="K220:K221"/>
    <mergeCell ref="L220:L221"/>
    <mergeCell ref="M220:M221"/>
    <mergeCell ref="N220:N221"/>
    <mergeCell ref="O220:O221"/>
    <mergeCell ref="P220:P221"/>
    <mergeCell ref="M224:M225"/>
    <mergeCell ref="N224:N225"/>
    <mergeCell ref="AE222:AE223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Y222:Y223"/>
    <mergeCell ref="Z222:Z223"/>
    <mergeCell ref="AA222:AA223"/>
    <mergeCell ref="AB222:AB223"/>
    <mergeCell ref="AC222:AC223"/>
    <mergeCell ref="AD222:AD223"/>
    <mergeCell ref="S222:S223"/>
    <mergeCell ref="T222:T223"/>
    <mergeCell ref="U222:U223"/>
    <mergeCell ref="V222:V223"/>
    <mergeCell ref="W222:W223"/>
    <mergeCell ref="X222:X223"/>
    <mergeCell ref="M222:M223"/>
    <mergeCell ref="N222:N223"/>
    <mergeCell ref="O222:O223"/>
    <mergeCell ref="P222:P223"/>
    <mergeCell ref="Q222:Q223"/>
    <mergeCell ref="R222:R223"/>
    <mergeCell ref="G222:G223"/>
    <mergeCell ref="H222:H223"/>
    <mergeCell ref="AG224:AG225"/>
    <mergeCell ref="C230:AI230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A224:AA225"/>
    <mergeCell ref="AB224:AB225"/>
    <mergeCell ref="AC224:AC225"/>
    <mergeCell ref="AD224:AD225"/>
    <mergeCell ref="AE224:AE225"/>
    <mergeCell ref="AF224:AF225"/>
    <mergeCell ref="U224:U225"/>
    <mergeCell ref="V224:V225"/>
    <mergeCell ref="W224:W225"/>
    <mergeCell ref="X224:X225"/>
    <mergeCell ref="Y224:Y225"/>
    <mergeCell ref="Z224:Z225"/>
    <mergeCell ref="O224:O225"/>
    <mergeCell ref="P224:P225"/>
    <mergeCell ref="Q224:Q225"/>
    <mergeCell ref="R224:R225"/>
    <mergeCell ref="S224:S225"/>
    <mergeCell ref="T224:T225"/>
    <mergeCell ref="I224:I225"/>
    <mergeCell ref="J224:J225"/>
    <mergeCell ref="K224:K225"/>
    <mergeCell ref="L224:L225"/>
    <mergeCell ref="AG234:AG235"/>
    <mergeCell ref="V234:V235"/>
    <mergeCell ref="W234:W235"/>
    <mergeCell ref="X234:X235"/>
    <mergeCell ref="Y234:Y235"/>
    <mergeCell ref="Z234:Z235"/>
    <mergeCell ref="AA234:AA235"/>
    <mergeCell ref="P234:P235"/>
    <mergeCell ref="Q234:Q235"/>
    <mergeCell ref="R234:R235"/>
    <mergeCell ref="S234:S235"/>
    <mergeCell ref="T234:T235"/>
    <mergeCell ref="U234:U235"/>
    <mergeCell ref="J234:J235"/>
    <mergeCell ref="K234:K235"/>
    <mergeCell ref="L234:L235"/>
    <mergeCell ref="M234:M235"/>
    <mergeCell ref="N234:N235"/>
    <mergeCell ref="O234:O235"/>
    <mergeCell ref="H236:H237"/>
    <mergeCell ref="I236:I237"/>
    <mergeCell ref="J236:J237"/>
    <mergeCell ref="K236:K237"/>
    <mergeCell ref="L236:L237"/>
    <mergeCell ref="M236:M237"/>
    <mergeCell ref="B236:B237"/>
    <mergeCell ref="C236:C237"/>
    <mergeCell ref="D236:D237"/>
    <mergeCell ref="E236:E237"/>
    <mergeCell ref="F236:F237"/>
    <mergeCell ref="G236:G237"/>
    <mergeCell ref="AB234:AB235"/>
    <mergeCell ref="AC234:AC235"/>
    <mergeCell ref="AD234:AD235"/>
    <mergeCell ref="AE234:AE235"/>
    <mergeCell ref="AF234:AF235"/>
    <mergeCell ref="L238:L239"/>
    <mergeCell ref="M238:M239"/>
    <mergeCell ref="N238:N239"/>
    <mergeCell ref="O238:O239"/>
    <mergeCell ref="AF236:AF237"/>
    <mergeCell ref="AG236:AG237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Z236:Z237"/>
    <mergeCell ref="AA236:AA237"/>
    <mergeCell ref="AB236:AB237"/>
    <mergeCell ref="AC236:AC237"/>
    <mergeCell ref="AD236:AD237"/>
    <mergeCell ref="AE236:AE237"/>
    <mergeCell ref="T236:T237"/>
    <mergeCell ref="U236:U237"/>
    <mergeCell ref="V236:V237"/>
    <mergeCell ref="W236:W237"/>
    <mergeCell ref="X236:X237"/>
    <mergeCell ref="Y236:Y237"/>
    <mergeCell ref="N236:N237"/>
    <mergeCell ref="O236:O237"/>
    <mergeCell ref="P236:P237"/>
    <mergeCell ref="Q236:Q237"/>
    <mergeCell ref="R236:R237"/>
    <mergeCell ref="S236:S237"/>
    <mergeCell ref="O248:O249"/>
    <mergeCell ref="P248:P249"/>
    <mergeCell ref="C244:AI244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AB238:AB239"/>
    <mergeCell ref="AC238:AC239"/>
    <mergeCell ref="AD238:AD239"/>
    <mergeCell ref="AE238:AE239"/>
    <mergeCell ref="AF238:AF239"/>
    <mergeCell ref="AG238:AG239"/>
    <mergeCell ref="V238:V239"/>
    <mergeCell ref="W238:W239"/>
    <mergeCell ref="X238:X239"/>
    <mergeCell ref="Y238:Y239"/>
    <mergeCell ref="Z238:Z239"/>
    <mergeCell ref="AA238:AA239"/>
    <mergeCell ref="P238:P239"/>
    <mergeCell ref="Q238:Q239"/>
    <mergeCell ref="R238:R239"/>
    <mergeCell ref="S238:S239"/>
    <mergeCell ref="T238:T239"/>
    <mergeCell ref="U238:U239"/>
    <mergeCell ref="J238:J239"/>
    <mergeCell ref="K238:K239"/>
    <mergeCell ref="G250:G251"/>
    <mergeCell ref="H250:H251"/>
    <mergeCell ref="I250:I251"/>
    <mergeCell ref="J250:J251"/>
    <mergeCell ref="K250:K251"/>
    <mergeCell ref="L250:L251"/>
    <mergeCell ref="AC248:AC249"/>
    <mergeCell ref="AD248:AD249"/>
    <mergeCell ref="AE248:AE249"/>
    <mergeCell ref="AF248:AF249"/>
    <mergeCell ref="AG248:AG249"/>
    <mergeCell ref="B250:B251"/>
    <mergeCell ref="C250:C251"/>
    <mergeCell ref="D250:D251"/>
    <mergeCell ref="E250:E251"/>
    <mergeCell ref="F250:F251"/>
    <mergeCell ref="W248:W249"/>
    <mergeCell ref="X248:X249"/>
    <mergeCell ref="Y248:Y249"/>
    <mergeCell ref="Z248:Z249"/>
    <mergeCell ref="AA248:AA249"/>
    <mergeCell ref="AB248:AB249"/>
    <mergeCell ref="Q248:Q249"/>
    <mergeCell ref="R248:R249"/>
    <mergeCell ref="S248:S249"/>
    <mergeCell ref="T248:T249"/>
    <mergeCell ref="U248:U249"/>
    <mergeCell ref="V248:V249"/>
    <mergeCell ref="K248:K249"/>
    <mergeCell ref="L248:L249"/>
    <mergeCell ref="M248:M249"/>
    <mergeCell ref="N248:N249"/>
    <mergeCell ref="K252:K253"/>
    <mergeCell ref="L252:L253"/>
    <mergeCell ref="M252:M253"/>
    <mergeCell ref="N252:N253"/>
    <mergeCell ref="AE250:AE251"/>
    <mergeCell ref="AF250:AF251"/>
    <mergeCell ref="AG250:AG251"/>
    <mergeCell ref="B252:B253"/>
    <mergeCell ref="C252:C253"/>
    <mergeCell ref="D252:D253"/>
    <mergeCell ref="E252:E253"/>
    <mergeCell ref="F252:F253"/>
    <mergeCell ref="G252:G253"/>
    <mergeCell ref="H252:H253"/>
    <mergeCell ref="Y250:Y251"/>
    <mergeCell ref="Z250:Z251"/>
    <mergeCell ref="AA250:AA251"/>
    <mergeCell ref="AB250:AB251"/>
    <mergeCell ref="AC250:AC251"/>
    <mergeCell ref="AD250:AD251"/>
    <mergeCell ref="S250:S251"/>
    <mergeCell ref="T250:T251"/>
    <mergeCell ref="U250:U251"/>
    <mergeCell ref="V250:V251"/>
    <mergeCell ref="W250:W251"/>
    <mergeCell ref="X250:X251"/>
    <mergeCell ref="M250:M251"/>
    <mergeCell ref="N250:N251"/>
    <mergeCell ref="O250:O251"/>
    <mergeCell ref="P250:P251"/>
    <mergeCell ref="Q250:Q251"/>
    <mergeCell ref="R250:R251"/>
    <mergeCell ref="N262:N263"/>
    <mergeCell ref="O262:O263"/>
    <mergeCell ref="AG252:AG253"/>
    <mergeCell ref="C258:AI258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AA252:AA253"/>
    <mergeCell ref="AB252:AB253"/>
    <mergeCell ref="AC252:AC253"/>
    <mergeCell ref="AD252:AD253"/>
    <mergeCell ref="AE252:AE253"/>
    <mergeCell ref="AF252:AF253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J264:J265"/>
    <mergeCell ref="K264:K265"/>
    <mergeCell ref="L264:L265"/>
    <mergeCell ref="M264:M265"/>
    <mergeCell ref="B264:B265"/>
    <mergeCell ref="C264:C265"/>
    <mergeCell ref="D264:D265"/>
    <mergeCell ref="E264:E265"/>
    <mergeCell ref="F264:F265"/>
    <mergeCell ref="G264:G265"/>
    <mergeCell ref="AB262:AB263"/>
    <mergeCell ref="AC262:AC263"/>
    <mergeCell ref="AD262:AD263"/>
    <mergeCell ref="AE262:AE263"/>
    <mergeCell ref="AF262:AF263"/>
    <mergeCell ref="AG262:AG263"/>
    <mergeCell ref="V262:V263"/>
    <mergeCell ref="W262:W263"/>
    <mergeCell ref="X262:X263"/>
    <mergeCell ref="Y262:Y263"/>
    <mergeCell ref="Z262:Z263"/>
    <mergeCell ref="AA262:AA263"/>
    <mergeCell ref="P262:P263"/>
    <mergeCell ref="Q262:Q263"/>
    <mergeCell ref="R262:R263"/>
    <mergeCell ref="S262:S263"/>
    <mergeCell ref="T262:T263"/>
    <mergeCell ref="U262:U263"/>
    <mergeCell ref="J262:J263"/>
    <mergeCell ref="K262:K263"/>
    <mergeCell ref="L262:L263"/>
    <mergeCell ref="M262:M263"/>
    <mergeCell ref="N266:N267"/>
    <mergeCell ref="O266:O267"/>
    <mergeCell ref="AF264:AF265"/>
    <mergeCell ref="AG264:AG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Z264:Z265"/>
    <mergeCell ref="AA264:AA265"/>
    <mergeCell ref="AB264:AB265"/>
    <mergeCell ref="AC264:AC265"/>
    <mergeCell ref="AD264:AD265"/>
    <mergeCell ref="AE264:AE265"/>
    <mergeCell ref="T264:T265"/>
    <mergeCell ref="U264:U265"/>
    <mergeCell ref="V264:V265"/>
    <mergeCell ref="W264:W265"/>
    <mergeCell ref="X264:X265"/>
    <mergeCell ref="Y264:Y265"/>
    <mergeCell ref="N264:N265"/>
    <mergeCell ref="O264:O265"/>
    <mergeCell ref="P264:P265"/>
    <mergeCell ref="Q264:Q265"/>
    <mergeCell ref="R264:R265"/>
    <mergeCell ref="S264:S265"/>
    <mergeCell ref="H264:H265"/>
    <mergeCell ref="I264:I265"/>
    <mergeCell ref="C272:AI272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AB266:AB267"/>
    <mergeCell ref="AC266:AC267"/>
    <mergeCell ref="AD266:AD267"/>
    <mergeCell ref="AE266:AE267"/>
    <mergeCell ref="AF266:AF267"/>
    <mergeCell ref="AG266:AG267"/>
    <mergeCell ref="V266:V267"/>
    <mergeCell ref="W266:W267"/>
    <mergeCell ref="X266:X267"/>
    <mergeCell ref="Y266:Y267"/>
    <mergeCell ref="Z266:Z267"/>
    <mergeCell ref="AA266:AA267"/>
    <mergeCell ref="P266:P267"/>
    <mergeCell ref="Q266:Q267"/>
    <mergeCell ref="R266:R267"/>
    <mergeCell ref="S266:S267"/>
    <mergeCell ref="T266:T267"/>
    <mergeCell ref="U266:U267"/>
    <mergeCell ref="J266:J267"/>
    <mergeCell ref="K266:K267"/>
    <mergeCell ref="L266:L267"/>
    <mergeCell ref="M266:M267"/>
    <mergeCell ref="I278:I279"/>
    <mergeCell ref="J278:J279"/>
    <mergeCell ref="K278:K279"/>
    <mergeCell ref="L278:L279"/>
    <mergeCell ref="AC276:AC277"/>
    <mergeCell ref="AD276:AD277"/>
    <mergeCell ref="AE276:AE277"/>
    <mergeCell ref="AF276:AF277"/>
    <mergeCell ref="AG276:AG277"/>
    <mergeCell ref="B278:B279"/>
    <mergeCell ref="C278:C279"/>
    <mergeCell ref="D278:D279"/>
    <mergeCell ref="E278:E279"/>
    <mergeCell ref="F278:F279"/>
    <mergeCell ref="W276:W277"/>
    <mergeCell ref="X276:X277"/>
    <mergeCell ref="Y276:Y277"/>
    <mergeCell ref="Z276:Z277"/>
    <mergeCell ref="AA276:AA277"/>
    <mergeCell ref="AB276:AB277"/>
    <mergeCell ref="Q276:Q277"/>
    <mergeCell ref="R276:R277"/>
    <mergeCell ref="S276:S277"/>
    <mergeCell ref="T276:T277"/>
    <mergeCell ref="U276:U277"/>
    <mergeCell ref="V276:V277"/>
    <mergeCell ref="K276:K277"/>
    <mergeCell ref="L276:L277"/>
    <mergeCell ref="M276:M277"/>
    <mergeCell ref="N276:N277"/>
    <mergeCell ref="O276:O277"/>
    <mergeCell ref="P276:P277"/>
    <mergeCell ref="M280:M281"/>
    <mergeCell ref="N280:N281"/>
    <mergeCell ref="AE278:AE279"/>
    <mergeCell ref="AF278:AF279"/>
    <mergeCell ref="AG278:AG279"/>
    <mergeCell ref="B280:B281"/>
    <mergeCell ref="C280:C281"/>
    <mergeCell ref="D280:D281"/>
    <mergeCell ref="E280:E281"/>
    <mergeCell ref="F280:F281"/>
    <mergeCell ref="G280:G281"/>
    <mergeCell ref="H280:H281"/>
    <mergeCell ref="Y278:Y279"/>
    <mergeCell ref="Z278:Z279"/>
    <mergeCell ref="AA278:AA279"/>
    <mergeCell ref="AB278:AB279"/>
    <mergeCell ref="AC278:AC279"/>
    <mergeCell ref="AD278:AD279"/>
    <mergeCell ref="S278:S279"/>
    <mergeCell ref="T278:T279"/>
    <mergeCell ref="U278:U279"/>
    <mergeCell ref="V278:V279"/>
    <mergeCell ref="W278:W279"/>
    <mergeCell ref="X278:X279"/>
    <mergeCell ref="M278:M279"/>
    <mergeCell ref="N278:N279"/>
    <mergeCell ref="O278:O279"/>
    <mergeCell ref="P278:P279"/>
    <mergeCell ref="Q278:Q279"/>
    <mergeCell ref="R278:R279"/>
    <mergeCell ref="G278:G279"/>
    <mergeCell ref="H278:H279"/>
    <mergeCell ref="AG280:AG281"/>
    <mergeCell ref="C286:AI286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AA280:AA281"/>
    <mergeCell ref="AB280:AB281"/>
    <mergeCell ref="AC280:AC281"/>
    <mergeCell ref="AD280:AD281"/>
    <mergeCell ref="AE280:AE281"/>
    <mergeCell ref="AF280:AF281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AE290:AE291"/>
    <mergeCell ref="AF290:AF291"/>
    <mergeCell ref="AG290:AG291"/>
    <mergeCell ref="V290:V291"/>
    <mergeCell ref="W290:W291"/>
    <mergeCell ref="X290:X291"/>
    <mergeCell ref="Y290:Y291"/>
    <mergeCell ref="Z290:Z291"/>
    <mergeCell ref="AA290:AA291"/>
    <mergeCell ref="P290:P291"/>
    <mergeCell ref="Q290:Q291"/>
    <mergeCell ref="R290:R291"/>
    <mergeCell ref="S290:S291"/>
    <mergeCell ref="T290:T291"/>
    <mergeCell ref="U290:U291"/>
    <mergeCell ref="J290:J291"/>
    <mergeCell ref="K290:K291"/>
    <mergeCell ref="L290:L291"/>
    <mergeCell ref="M290:M291"/>
    <mergeCell ref="N290:N291"/>
    <mergeCell ref="O290:O291"/>
    <mergeCell ref="R292:R293"/>
    <mergeCell ref="S292:S293"/>
    <mergeCell ref="H292:H293"/>
    <mergeCell ref="I292:I293"/>
    <mergeCell ref="J292:J293"/>
    <mergeCell ref="K292:K293"/>
    <mergeCell ref="L292:L293"/>
    <mergeCell ref="M292:M293"/>
    <mergeCell ref="B292:B293"/>
    <mergeCell ref="C292:C293"/>
    <mergeCell ref="D292:D293"/>
    <mergeCell ref="E292:E293"/>
    <mergeCell ref="F292:F293"/>
    <mergeCell ref="G292:G293"/>
    <mergeCell ref="AB290:AB291"/>
    <mergeCell ref="AC290:AC291"/>
    <mergeCell ref="AD290:AD291"/>
    <mergeCell ref="J294:J295"/>
    <mergeCell ref="K294:K295"/>
    <mergeCell ref="L294:L295"/>
    <mergeCell ref="M294:M295"/>
    <mergeCell ref="N294:N295"/>
    <mergeCell ref="O294:O295"/>
    <mergeCell ref="AF292:AF293"/>
    <mergeCell ref="AG292:AG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Z292:Z293"/>
    <mergeCell ref="AA292:AA293"/>
    <mergeCell ref="AB292:AB293"/>
    <mergeCell ref="AC292:AC293"/>
    <mergeCell ref="AD292:AD293"/>
    <mergeCell ref="AE292:AE293"/>
    <mergeCell ref="T292:T293"/>
    <mergeCell ref="U292:U293"/>
    <mergeCell ref="V292:V293"/>
    <mergeCell ref="W292:W293"/>
    <mergeCell ref="X292:X293"/>
    <mergeCell ref="Y292:Y293"/>
    <mergeCell ref="N292:N293"/>
    <mergeCell ref="O292:O293"/>
    <mergeCell ref="P292:P293"/>
    <mergeCell ref="Q292:Q293"/>
    <mergeCell ref="M304:M305"/>
    <mergeCell ref="N304:N305"/>
    <mergeCell ref="O304:O305"/>
    <mergeCell ref="P304:P305"/>
    <mergeCell ref="C300:AI300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AB294:AB295"/>
    <mergeCell ref="AC294:AC295"/>
    <mergeCell ref="AD294:AD295"/>
    <mergeCell ref="AE294:AE295"/>
    <mergeCell ref="AF294:AF295"/>
    <mergeCell ref="AG294:AG295"/>
    <mergeCell ref="V294:V295"/>
    <mergeCell ref="W294:W295"/>
    <mergeCell ref="X294:X295"/>
    <mergeCell ref="Y294:Y295"/>
    <mergeCell ref="Z294:Z295"/>
    <mergeCell ref="AA294:AA295"/>
    <mergeCell ref="P294:P295"/>
    <mergeCell ref="Q294:Q295"/>
    <mergeCell ref="R294:R295"/>
    <mergeCell ref="S294:S295"/>
    <mergeCell ref="T294:T295"/>
    <mergeCell ref="U294:U295"/>
    <mergeCell ref="Q306:Q307"/>
    <mergeCell ref="R306:R307"/>
    <mergeCell ref="G306:G307"/>
    <mergeCell ref="H306:H307"/>
    <mergeCell ref="I306:I307"/>
    <mergeCell ref="J306:J307"/>
    <mergeCell ref="K306:K307"/>
    <mergeCell ref="L306:L307"/>
    <mergeCell ref="AC304:AC305"/>
    <mergeCell ref="AD304:AD305"/>
    <mergeCell ref="AE304:AE305"/>
    <mergeCell ref="AF304:AF305"/>
    <mergeCell ref="AG304:AG305"/>
    <mergeCell ref="B306:B307"/>
    <mergeCell ref="C306:C307"/>
    <mergeCell ref="D306:D307"/>
    <mergeCell ref="E306:E307"/>
    <mergeCell ref="F306:F307"/>
    <mergeCell ref="W304:W305"/>
    <mergeCell ref="X304:X305"/>
    <mergeCell ref="Y304:Y305"/>
    <mergeCell ref="Z304:Z305"/>
    <mergeCell ref="AA304:AA305"/>
    <mergeCell ref="AB304:AB305"/>
    <mergeCell ref="Q304:Q305"/>
    <mergeCell ref="R304:R305"/>
    <mergeCell ref="S304:S305"/>
    <mergeCell ref="T304:T305"/>
    <mergeCell ref="U304:U305"/>
    <mergeCell ref="V304:V305"/>
    <mergeCell ref="K304:K305"/>
    <mergeCell ref="L304:L305"/>
    <mergeCell ref="I308:I309"/>
    <mergeCell ref="J308:J309"/>
    <mergeCell ref="K308:K309"/>
    <mergeCell ref="L308:L309"/>
    <mergeCell ref="M308:M309"/>
    <mergeCell ref="N308:N309"/>
    <mergeCell ref="AE306:AE307"/>
    <mergeCell ref="AF306:AF307"/>
    <mergeCell ref="AG306:AG307"/>
    <mergeCell ref="B308:B309"/>
    <mergeCell ref="C308:C309"/>
    <mergeCell ref="D308:D309"/>
    <mergeCell ref="E308:E309"/>
    <mergeCell ref="F308:F309"/>
    <mergeCell ref="G308:G309"/>
    <mergeCell ref="H308:H309"/>
    <mergeCell ref="Y306:Y307"/>
    <mergeCell ref="Z306:Z307"/>
    <mergeCell ref="AA306:AA307"/>
    <mergeCell ref="AB306:AB307"/>
    <mergeCell ref="AC306:AC307"/>
    <mergeCell ref="AD306:AD307"/>
    <mergeCell ref="S306:S307"/>
    <mergeCell ref="T306:T307"/>
    <mergeCell ref="U306:U307"/>
    <mergeCell ref="V306:V307"/>
    <mergeCell ref="W306:W307"/>
    <mergeCell ref="X306:X307"/>
    <mergeCell ref="M306:M307"/>
    <mergeCell ref="N306:N307"/>
    <mergeCell ref="O306:O307"/>
    <mergeCell ref="P306:P307"/>
    <mergeCell ref="AG308:AG309"/>
    <mergeCell ref="AA308:AA309"/>
    <mergeCell ref="AB308:AB309"/>
    <mergeCell ref="AC308:AC309"/>
    <mergeCell ref="AD308:AD309"/>
    <mergeCell ref="AE308:AE309"/>
    <mergeCell ref="AF308:AF309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</mergeCells>
  <phoneticPr fontId="2"/>
  <conditionalFormatting sqref="AI28">
    <cfRule type="cellIs" dxfId="1191" priority="737" operator="lessThan">
      <formula>0.285</formula>
    </cfRule>
  </conditionalFormatting>
  <conditionalFormatting sqref="C22:AG23">
    <cfRule type="expression" dxfId="1190" priority="738">
      <formula>WEEKDAY(C$22)=7</formula>
    </cfRule>
    <cfRule type="expression" dxfId="1189" priority="739">
      <formula>WEEKDAY(C$22)=1</formula>
    </cfRule>
  </conditionalFormatting>
  <conditionalFormatting sqref="C36:AG37">
    <cfRule type="expression" dxfId="1188" priority="735">
      <formula>WEEKDAY(C$36)=7</formula>
    </cfRule>
    <cfRule type="expression" dxfId="1187" priority="736">
      <formula>WEEKDAY(C$36)=1</formula>
    </cfRule>
  </conditionalFormatting>
  <conditionalFormatting sqref="C50:AG51">
    <cfRule type="expression" dxfId="1186" priority="733">
      <formula>WEEKDAY(C$50)=7</formula>
    </cfRule>
    <cfRule type="expression" dxfId="1185" priority="734">
      <formula>WEEKDAY(C$50)=1</formula>
    </cfRule>
  </conditionalFormatting>
  <conditionalFormatting sqref="C64:AG65">
    <cfRule type="expression" dxfId="1184" priority="731">
      <formula>WEEKDAY(C$64)=7</formula>
    </cfRule>
    <cfRule type="expression" dxfId="1183" priority="732">
      <formula>WEEKDAY(C$64)=1</formula>
    </cfRule>
  </conditionalFormatting>
  <conditionalFormatting sqref="C78:AG79">
    <cfRule type="expression" dxfId="1182" priority="729">
      <formula>WEEKDAY(C$78)=7</formula>
    </cfRule>
    <cfRule type="expression" dxfId="1181" priority="730">
      <formula>WEEKDAY(C$78)=1</formula>
    </cfRule>
  </conditionalFormatting>
  <conditionalFormatting sqref="C92:AG93">
    <cfRule type="expression" dxfId="1180" priority="727">
      <formula>WEEKDAY(C$92)=7</formula>
    </cfRule>
    <cfRule type="expression" dxfId="1179" priority="728">
      <formula>WEEKDAY(C$92)=1</formula>
    </cfRule>
  </conditionalFormatting>
  <conditionalFormatting sqref="C106:AG107">
    <cfRule type="expression" dxfId="1178" priority="725">
      <formula>WEEKDAY(C$106)=7</formula>
    </cfRule>
    <cfRule type="expression" dxfId="1177" priority="726">
      <formula>WEEKDAY(C$106)=1</formula>
    </cfRule>
  </conditionalFormatting>
  <conditionalFormatting sqref="C120:AG121">
    <cfRule type="expression" dxfId="1176" priority="723">
      <formula>WEEKDAY(C$120)=7</formula>
    </cfRule>
    <cfRule type="expression" dxfId="1175" priority="724">
      <formula>WEEKDAY(C$120)=1</formula>
    </cfRule>
  </conditionalFormatting>
  <conditionalFormatting sqref="C134:AG135">
    <cfRule type="expression" dxfId="1174" priority="721">
      <formula>WEEKDAY(C$134)=7</formula>
    </cfRule>
    <cfRule type="expression" dxfId="1173" priority="722">
      <formula>WEEKDAY(C$134)=1</formula>
    </cfRule>
  </conditionalFormatting>
  <conditionalFormatting sqref="C148:AG149">
    <cfRule type="expression" dxfId="1172" priority="719">
      <formula>WEEKDAY(C$148)=7</formula>
    </cfRule>
    <cfRule type="expression" dxfId="1171" priority="720">
      <formula>WEEKDAY(C$148)=1</formula>
    </cfRule>
  </conditionalFormatting>
  <conditionalFormatting sqref="C162:AG163">
    <cfRule type="expression" dxfId="1170" priority="717">
      <formula>WEEKDAY(C$162)=7</formula>
    </cfRule>
    <cfRule type="expression" dxfId="1169" priority="718">
      <formula>WEEKDAY(C$162)=1</formula>
    </cfRule>
  </conditionalFormatting>
  <conditionalFormatting sqref="C176:AG177">
    <cfRule type="expression" dxfId="1168" priority="715">
      <formula>WEEKDAY(C$176)=7</formula>
    </cfRule>
    <cfRule type="expression" dxfId="1167" priority="716">
      <formula>WEEKDAY(C$176)=1</formula>
    </cfRule>
  </conditionalFormatting>
  <conditionalFormatting sqref="C190:AG191">
    <cfRule type="expression" dxfId="1166" priority="713">
      <formula>WEEKDAY(C$190)=7</formula>
    </cfRule>
    <cfRule type="expression" dxfId="1165" priority="714">
      <formula>WEEKDAY(C$190)=1</formula>
    </cfRule>
  </conditionalFormatting>
  <conditionalFormatting sqref="C204:AG205">
    <cfRule type="expression" dxfId="1164" priority="711">
      <formula>WEEKDAY(C$204)=7</formula>
    </cfRule>
    <cfRule type="expression" dxfId="1163" priority="712">
      <formula>WEEKDAY(C$204)=1</formula>
    </cfRule>
  </conditionalFormatting>
  <conditionalFormatting sqref="C218:AG219">
    <cfRule type="expression" dxfId="1162" priority="709">
      <formula>WEEKDAY(C$218)=7</formula>
    </cfRule>
    <cfRule type="expression" dxfId="1161" priority="710">
      <formula>WEEKDAY(C$218)=1</formula>
    </cfRule>
  </conditionalFormatting>
  <conditionalFormatting sqref="C232:AG233">
    <cfRule type="expression" dxfId="1160" priority="707">
      <formula>WEEKDAY(C$232)=7</formula>
    </cfRule>
    <cfRule type="expression" dxfId="1159" priority="708">
      <formula>WEEKDAY(C$232)=1</formula>
    </cfRule>
  </conditionalFormatting>
  <conditionalFormatting sqref="C246:AG247">
    <cfRule type="expression" dxfId="1158" priority="705">
      <formula>WEEKDAY(C$246)=7</formula>
    </cfRule>
    <cfRule type="expression" dxfId="1157" priority="706">
      <formula>WEEKDAY(C$246)=1</formula>
    </cfRule>
  </conditionalFormatting>
  <conditionalFormatting sqref="C260:AG261">
    <cfRule type="expression" dxfId="1156" priority="703">
      <formula>WEEKDAY(C$260)=7</formula>
    </cfRule>
    <cfRule type="expression" dxfId="1155" priority="704">
      <formula>WEEKDAY(C$260)=1</formula>
    </cfRule>
  </conditionalFormatting>
  <conditionalFormatting sqref="C274:AG275">
    <cfRule type="expression" dxfId="1154" priority="701">
      <formula>WEEKDAY(C$274)=7</formula>
    </cfRule>
    <cfRule type="expression" dxfId="1153" priority="702">
      <formula>WEEKDAY(C$274)=1</formula>
    </cfRule>
  </conditionalFormatting>
  <conditionalFormatting sqref="C288:AG289">
    <cfRule type="expression" dxfId="1152" priority="699">
      <formula>WEEKDAY(C$288)=7</formula>
    </cfRule>
    <cfRule type="expression" dxfId="1151" priority="700">
      <formula>WEEKDAY(C$288)=1</formula>
    </cfRule>
  </conditionalFormatting>
  <conditionalFormatting sqref="C302:AG303">
    <cfRule type="expression" dxfId="1150" priority="697">
      <formula>WEEKDAY(C$302)=7</formula>
    </cfRule>
    <cfRule type="expression" dxfId="1149" priority="698">
      <formula>WEEKDAY(C$302)=1</formula>
    </cfRule>
  </conditionalFormatting>
  <conditionalFormatting sqref="AG11:AH14">
    <cfRule type="expression" dxfId="1148" priority="696">
      <formula>$AG$13="未達成"</formula>
    </cfRule>
  </conditionalFormatting>
  <conditionalFormatting sqref="C26:E29 H26:L27 O26:S27 V26:Z27 AC26:AG27 I28:L29 P28:S29 W28:Z29 AD28:AG29">
    <cfRule type="cellIs" dxfId="1147" priority="692" operator="equal">
      <formula>"雨"</formula>
    </cfRule>
    <cfRule type="cellIs" dxfId="1146" priority="693" operator="equal">
      <formula>"休"</formula>
    </cfRule>
  </conditionalFormatting>
  <conditionalFormatting sqref="C24:AG25">
    <cfRule type="cellIs" priority="691" operator="equal">
      <formula>"中止,夏休,冬休"</formula>
    </cfRule>
  </conditionalFormatting>
  <conditionalFormatting sqref="G42:G43 C40:C43">
    <cfRule type="cellIs" dxfId="1145" priority="688" operator="equal">
      <formula>"雨"</formula>
    </cfRule>
    <cfRule type="cellIs" dxfId="1144" priority="689" operator="equal">
      <formula>"休"</formula>
    </cfRule>
  </conditionalFormatting>
  <conditionalFormatting sqref="C38:AG39">
    <cfRule type="cellIs" priority="687" operator="equal">
      <formula>"中止,夏休,冬休"</formula>
    </cfRule>
  </conditionalFormatting>
  <conditionalFormatting sqref="AI42">
    <cfRule type="cellIs" dxfId="1143" priority="686" operator="lessThan">
      <formula>0.285</formula>
    </cfRule>
  </conditionalFormatting>
  <conditionalFormatting sqref="N54:N57 U54:U57 AB54:AB57 G54:G57 C54:C57">
    <cfRule type="cellIs" dxfId="1142" priority="684" operator="equal">
      <formula>"雨"</formula>
    </cfRule>
    <cfRule type="cellIs" dxfId="1141" priority="685" operator="equal">
      <formula>"休"</formula>
    </cfRule>
  </conditionalFormatting>
  <conditionalFormatting sqref="C52:AG53">
    <cfRule type="cellIs" priority="683" operator="equal">
      <formula>"中止,夏休,冬休"</formula>
    </cfRule>
  </conditionalFormatting>
  <conditionalFormatting sqref="C68:D71 K68:K71 R68:R71 AF68:AG71 Y68:Y71 G68:G71 N68:N71 U68:U71 AB68:AB71">
    <cfRule type="cellIs" dxfId="1140" priority="681" operator="equal">
      <formula>"雨"</formula>
    </cfRule>
    <cfRule type="cellIs" dxfId="1139" priority="682" operator="equal">
      <formula>"休"</formula>
    </cfRule>
  </conditionalFormatting>
  <conditionalFormatting sqref="C66:AG67">
    <cfRule type="cellIs" priority="680" operator="equal">
      <formula>"中止,夏休,冬休"</formula>
    </cfRule>
  </conditionalFormatting>
  <conditionalFormatting sqref="C82:D85 Y82:Y85 AF82:AG85 R82:R85 K82:K85">
    <cfRule type="cellIs" dxfId="1138" priority="677" operator="equal">
      <formula>"雨"</formula>
    </cfRule>
    <cfRule type="cellIs" dxfId="1137" priority="678" operator="equal">
      <formula>"休"</formula>
    </cfRule>
  </conditionalFormatting>
  <conditionalFormatting sqref="C80:AG81">
    <cfRule type="cellIs" priority="676" operator="equal">
      <formula>"中止,夏休,冬休"</formula>
    </cfRule>
  </conditionalFormatting>
  <conditionalFormatting sqref="C96:C99 M96:M99 T96:T99 AA96:AA99 AF96:AG99 F96:F99">
    <cfRule type="cellIs" dxfId="1136" priority="673" operator="equal">
      <formula>"雨"</formula>
    </cfRule>
    <cfRule type="cellIs" dxfId="1135" priority="674" operator="equal">
      <formula>"休"</formula>
    </cfRule>
  </conditionalFormatting>
  <conditionalFormatting sqref="C94:AG95">
    <cfRule type="cellIs" priority="672" operator="equal">
      <formula>"中止,夏休,冬休"</formula>
    </cfRule>
  </conditionalFormatting>
  <conditionalFormatting sqref="C110:C113 AF110:AG113 F110:F113 M110:M113 T110:T113 AA110:AA113">
    <cfRule type="cellIs" dxfId="1134" priority="669" operator="equal">
      <formula>"雨"</formula>
    </cfRule>
    <cfRule type="cellIs" dxfId="1133" priority="670" operator="equal">
      <formula>"休"</formula>
    </cfRule>
  </conditionalFormatting>
  <conditionalFormatting sqref="C108:AG109">
    <cfRule type="cellIs" priority="668" operator="equal">
      <formula>"中止,夏休,冬休"</formula>
    </cfRule>
  </conditionalFormatting>
  <conditionalFormatting sqref="C124:C127 H124:H127 O124:O127 V124:V127 AC124:AC127 AG124:AG127">
    <cfRule type="cellIs" dxfId="1132" priority="665" operator="equal">
      <formula>"雨"</formula>
    </cfRule>
    <cfRule type="cellIs" dxfId="1131" priority="666" operator="equal">
      <formula>"休"</formula>
    </cfRule>
  </conditionalFormatting>
  <conditionalFormatting sqref="C122:AG123">
    <cfRule type="cellIs" priority="664" operator="equal">
      <formula>"中止,夏休,冬休"</formula>
    </cfRule>
  </conditionalFormatting>
  <conditionalFormatting sqref="D138:E141 L138:L141 S138:S141 Z138:Z141 AF138:AG141 H138:H141 O138:O141 V138:V141 AC138:AC141">
    <cfRule type="cellIs" dxfId="1130" priority="661" operator="equal">
      <formula>"雨"</formula>
    </cfRule>
    <cfRule type="cellIs" dxfId="1129" priority="662" operator="equal">
      <formula>"休"</formula>
    </cfRule>
  </conditionalFormatting>
  <conditionalFormatting sqref="C136:AG137">
    <cfRule type="cellIs" priority="660" operator="equal">
      <formula>"中止,夏休,冬休"</formula>
    </cfRule>
  </conditionalFormatting>
  <conditionalFormatting sqref="C152:E155 O152:S155 V152:Z155 AC152:AG155 H152:L155">
    <cfRule type="cellIs" dxfId="1128" priority="657" operator="equal">
      <formula>"雨"</formula>
    </cfRule>
    <cfRule type="cellIs" dxfId="1127" priority="658" operator="equal">
      <formula>"休"</formula>
    </cfRule>
  </conditionalFormatting>
  <conditionalFormatting sqref="C150:AG151">
    <cfRule type="cellIs" priority="656" operator="equal">
      <formula>"中止,夏休,冬休"</formula>
    </cfRule>
  </conditionalFormatting>
  <conditionalFormatting sqref="E166:I169 S166:W169 L166:P169 Z166:AG169">
    <cfRule type="cellIs" dxfId="1126" priority="653" operator="equal">
      <formula>"雨"</formula>
    </cfRule>
    <cfRule type="cellIs" dxfId="1125" priority="654" operator="equal">
      <formula>"休"</formula>
    </cfRule>
  </conditionalFormatting>
  <conditionalFormatting sqref="C164:AG165">
    <cfRule type="cellIs" priority="652" operator="equal">
      <formula>"中止,夏休,冬休"</formula>
    </cfRule>
  </conditionalFormatting>
  <conditionalFormatting sqref="AI29">
    <cfRule type="expression" dxfId="1124" priority="650">
      <formula>AI29="NG"</formula>
    </cfRule>
  </conditionalFormatting>
  <conditionalFormatting sqref="C180:AG183">
    <cfRule type="cellIs" dxfId="1123" priority="648" operator="equal">
      <formula>"雨"</formula>
    </cfRule>
    <cfRule type="cellIs" dxfId="1122" priority="649" operator="equal">
      <formula>"休"</formula>
    </cfRule>
  </conditionalFormatting>
  <conditionalFormatting sqref="C178:AG179">
    <cfRule type="cellIs" priority="647" operator="equal">
      <formula>"中止,夏休,冬休"</formula>
    </cfRule>
  </conditionalFormatting>
  <conditionalFormatting sqref="C194:AG197">
    <cfRule type="cellIs" dxfId="1121" priority="644" operator="equal">
      <formula>"雨"</formula>
    </cfRule>
    <cfRule type="cellIs" dxfId="1120" priority="645" operator="equal">
      <formula>"休"</formula>
    </cfRule>
  </conditionalFormatting>
  <conditionalFormatting sqref="C192:AG193">
    <cfRule type="cellIs" priority="643" operator="equal">
      <formula>"中止,夏休,冬休"</formula>
    </cfRule>
  </conditionalFormatting>
  <conditionalFormatting sqref="C208:AG211">
    <cfRule type="cellIs" dxfId="1119" priority="640" operator="equal">
      <formula>"雨"</formula>
    </cfRule>
    <cfRule type="cellIs" dxfId="1118" priority="641" operator="equal">
      <formula>"休"</formula>
    </cfRule>
  </conditionalFormatting>
  <conditionalFormatting sqref="C206:AG207">
    <cfRule type="cellIs" priority="639" operator="equal">
      <formula>"中止,夏休,冬休"</formula>
    </cfRule>
  </conditionalFormatting>
  <conditionalFormatting sqref="C222:AG225">
    <cfRule type="cellIs" dxfId="1117" priority="636" operator="equal">
      <formula>"雨"</formula>
    </cfRule>
    <cfRule type="cellIs" dxfId="1116" priority="637" operator="equal">
      <formula>"休"</formula>
    </cfRule>
  </conditionalFormatting>
  <conditionalFormatting sqref="C220:AG221">
    <cfRule type="cellIs" priority="635" operator="equal">
      <formula>"中止,夏休,冬休"</formula>
    </cfRule>
  </conditionalFormatting>
  <conditionalFormatting sqref="C236:AG239">
    <cfRule type="cellIs" dxfId="1115" priority="632" operator="equal">
      <formula>"雨"</formula>
    </cfRule>
    <cfRule type="cellIs" dxfId="1114" priority="633" operator="equal">
      <formula>"休"</formula>
    </cfRule>
  </conditionalFormatting>
  <conditionalFormatting sqref="C234:AG235">
    <cfRule type="cellIs" priority="631" operator="equal">
      <formula>"中止,夏休,冬休"</formula>
    </cfRule>
  </conditionalFormatting>
  <conditionalFormatting sqref="C250:AG253">
    <cfRule type="cellIs" dxfId="1113" priority="628" operator="equal">
      <formula>"雨"</formula>
    </cfRule>
    <cfRule type="cellIs" dxfId="1112" priority="629" operator="equal">
      <formula>"休"</formula>
    </cfRule>
  </conditionalFormatting>
  <conditionalFormatting sqref="C248:AG249">
    <cfRule type="cellIs" priority="627" operator="equal">
      <formula>"中止,夏休,冬休"</formula>
    </cfRule>
  </conditionalFormatting>
  <conditionalFormatting sqref="C264:AG267">
    <cfRule type="cellIs" dxfId="1111" priority="624" operator="equal">
      <formula>"雨"</formula>
    </cfRule>
    <cfRule type="cellIs" dxfId="1110" priority="625" operator="equal">
      <formula>"休"</formula>
    </cfRule>
  </conditionalFormatting>
  <conditionalFormatting sqref="C262:AG263">
    <cfRule type="cellIs" priority="623" operator="equal">
      <formula>"中止,夏休,冬休"</formula>
    </cfRule>
  </conditionalFormatting>
  <conditionalFormatting sqref="C278:AG281">
    <cfRule type="cellIs" dxfId="1109" priority="620" operator="equal">
      <formula>"雨"</formula>
    </cfRule>
    <cfRule type="cellIs" dxfId="1108" priority="621" operator="equal">
      <formula>"休"</formula>
    </cfRule>
  </conditionalFormatting>
  <conditionalFormatting sqref="C276:AG277">
    <cfRule type="cellIs" priority="619" operator="equal">
      <formula>"中止,夏休,冬休"</formula>
    </cfRule>
  </conditionalFormatting>
  <conditionalFormatting sqref="C292:AG295">
    <cfRule type="cellIs" dxfId="1107" priority="616" operator="equal">
      <formula>"雨"</formula>
    </cfRule>
    <cfRule type="cellIs" dxfId="1106" priority="617" operator="equal">
      <formula>"休"</formula>
    </cfRule>
  </conditionalFormatting>
  <conditionalFormatting sqref="C290:AG291">
    <cfRule type="cellIs" priority="615" operator="equal">
      <formula>"中止,夏休,冬休"</formula>
    </cfRule>
  </conditionalFormatting>
  <conditionalFormatting sqref="C306:AG309">
    <cfRule type="cellIs" dxfId="1105" priority="612" operator="equal">
      <formula>"雨"</formula>
    </cfRule>
    <cfRule type="cellIs" dxfId="1104" priority="613" operator="equal">
      <formula>"休"</formula>
    </cfRule>
  </conditionalFormatting>
  <conditionalFormatting sqref="C304:AG305">
    <cfRule type="cellIs" priority="611" operator="equal">
      <formula>"中止,夏休,冬休"</formula>
    </cfRule>
  </conditionalFormatting>
  <conditionalFormatting sqref="T138:T141">
    <cfRule type="cellIs" dxfId="1103" priority="375" operator="equal">
      <formula>"雨"</formula>
    </cfRule>
    <cfRule type="cellIs" dxfId="1102" priority="376" operator="equal">
      <formula>"休"</formula>
    </cfRule>
  </conditionalFormatting>
  <conditionalFormatting sqref="AF124:AF127">
    <cfRule type="cellIs" dxfId="1101" priority="608" operator="equal">
      <formula>"雨"</formula>
    </cfRule>
    <cfRule type="cellIs" dxfId="1100" priority="609" operator="equal">
      <formula>"休"</formula>
    </cfRule>
  </conditionalFormatting>
  <conditionalFormatting sqref="C138:C141">
    <cfRule type="cellIs" dxfId="1099" priority="606" operator="equal">
      <formula>"雨"</formula>
    </cfRule>
    <cfRule type="cellIs" dxfId="1098" priority="607" operator="equal">
      <formula>"休"</formula>
    </cfRule>
  </conditionalFormatting>
  <conditionalFormatting sqref="Q166:R169">
    <cfRule type="cellIs" dxfId="1097" priority="604" operator="equal">
      <formula>"雨"</formula>
    </cfRule>
    <cfRule type="cellIs" dxfId="1096" priority="605" operator="equal">
      <formula>"休"</formula>
    </cfRule>
  </conditionalFormatting>
  <conditionalFormatting sqref="J166:K169">
    <cfRule type="cellIs" dxfId="1095" priority="602" operator="equal">
      <formula>"雨"</formula>
    </cfRule>
    <cfRule type="cellIs" dxfId="1094" priority="603" operator="equal">
      <formula>"休"</formula>
    </cfRule>
  </conditionalFormatting>
  <conditionalFormatting sqref="C166:D169">
    <cfRule type="cellIs" dxfId="1093" priority="600" operator="equal">
      <formula>"雨"</formula>
    </cfRule>
    <cfRule type="cellIs" dxfId="1092" priority="601" operator="equal">
      <formula>"休"</formula>
    </cfRule>
  </conditionalFormatting>
  <conditionalFormatting sqref="X166:Y169">
    <cfRule type="cellIs" dxfId="1091" priority="598" operator="equal">
      <formula>"雨"</formula>
    </cfRule>
    <cfRule type="cellIs" dxfId="1090" priority="599" operator="equal">
      <formula>"休"</formula>
    </cfRule>
  </conditionalFormatting>
  <conditionalFormatting sqref="AI56">
    <cfRule type="cellIs" dxfId="1089" priority="597" operator="lessThan">
      <formula>0.285</formula>
    </cfRule>
  </conditionalFormatting>
  <conditionalFormatting sqref="AI70">
    <cfRule type="cellIs" dxfId="1088" priority="596" operator="lessThan">
      <formula>0.285</formula>
    </cfRule>
  </conditionalFormatting>
  <conditionalFormatting sqref="AI84">
    <cfRule type="cellIs" dxfId="1087" priority="595" operator="lessThan">
      <formula>0.285</formula>
    </cfRule>
  </conditionalFormatting>
  <conditionalFormatting sqref="AI98">
    <cfRule type="cellIs" dxfId="1086" priority="594" operator="lessThan">
      <formula>0.285</formula>
    </cfRule>
  </conditionalFormatting>
  <conditionalFormatting sqref="AI112">
    <cfRule type="cellIs" dxfId="1085" priority="593" operator="lessThan">
      <formula>0.285</formula>
    </cfRule>
  </conditionalFormatting>
  <conditionalFormatting sqref="AI126">
    <cfRule type="cellIs" dxfId="1084" priority="592" operator="lessThan">
      <formula>0.285</formula>
    </cfRule>
  </conditionalFormatting>
  <conditionalFormatting sqref="AI140">
    <cfRule type="cellIs" dxfId="1083" priority="591" operator="lessThan">
      <formula>0.285</formula>
    </cfRule>
  </conditionalFormatting>
  <conditionalFormatting sqref="AI154">
    <cfRule type="cellIs" dxfId="1082" priority="590" operator="lessThan">
      <formula>0.285</formula>
    </cfRule>
  </conditionalFormatting>
  <conditionalFormatting sqref="AI168">
    <cfRule type="cellIs" dxfId="1081" priority="589" operator="lessThan">
      <formula>0.285</formula>
    </cfRule>
  </conditionalFormatting>
  <conditionalFormatting sqref="AI182">
    <cfRule type="cellIs" dxfId="1080" priority="588" operator="lessThan">
      <formula>0.285</formula>
    </cfRule>
  </conditionalFormatting>
  <conditionalFormatting sqref="AI196">
    <cfRule type="cellIs" dxfId="1079" priority="587" operator="lessThan">
      <formula>0.285</formula>
    </cfRule>
  </conditionalFormatting>
  <conditionalFormatting sqref="AI210">
    <cfRule type="cellIs" dxfId="1078" priority="586" operator="lessThan">
      <formula>0.285</formula>
    </cfRule>
  </conditionalFormatting>
  <conditionalFormatting sqref="AI224">
    <cfRule type="cellIs" dxfId="1077" priority="585" operator="lessThan">
      <formula>0.285</formula>
    </cfRule>
  </conditionalFormatting>
  <conditionalFormatting sqref="AI238">
    <cfRule type="cellIs" dxfId="1076" priority="584" operator="lessThan">
      <formula>0.285</formula>
    </cfRule>
  </conditionalFormatting>
  <conditionalFormatting sqref="AI252">
    <cfRule type="cellIs" dxfId="1075" priority="583" operator="lessThan">
      <formula>0.285</formula>
    </cfRule>
  </conditionalFormatting>
  <conditionalFormatting sqref="AI266">
    <cfRule type="cellIs" dxfId="1074" priority="582" operator="lessThan">
      <formula>0.285</formula>
    </cfRule>
  </conditionalFormatting>
  <conditionalFormatting sqref="AI280">
    <cfRule type="cellIs" dxfId="1073" priority="581" operator="lessThan">
      <formula>0.285</formula>
    </cfRule>
  </conditionalFormatting>
  <conditionalFormatting sqref="AI294">
    <cfRule type="cellIs" dxfId="1072" priority="580" operator="lessThan">
      <formula>0.285</formula>
    </cfRule>
  </conditionalFormatting>
  <conditionalFormatting sqref="AI308">
    <cfRule type="cellIs" dxfId="1071" priority="579" operator="lessThan">
      <formula>0.285</formula>
    </cfRule>
  </conditionalFormatting>
  <conditionalFormatting sqref="F42:F43">
    <cfRule type="cellIs" dxfId="1070" priority="577" operator="equal">
      <formula>"雨"</formula>
    </cfRule>
    <cfRule type="cellIs" dxfId="1069" priority="578" operator="equal">
      <formula>"休"</formula>
    </cfRule>
  </conditionalFormatting>
  <conditionalFormatting sqref="F26:F29">
    <cfRule type="cellIs" dxfId="1068" priority="181" operator="equal">
      <formula>"雨"</formula>
    </cfRule>
    <cfRule type="cellIs" dxfId="1067" priority="182" operator="equal">
      <formula>"休"</formula>
    </cfRule>
  </conditionalFormatting>
  <conditionalFormatting sqref="M26:M29">
    <cfRule type="cellIs" dxfId="1066" priority="185" operator="equal">
      <formula>"雨"</formula>
    </cfRule>
    <cfRule type="cellIs" dxfId="1065" priority="186" operator="equal">
      <formula>"休"</formula>
    </cfRule>
  </conditionalFormatting>
  <conditionalFormatting sqref="J40:J43">
    <cfRule type="cellIs" dxfId="1064" priority="189" operator="equal">
      <formula>"雨"</formula>
    </cfRule>
    <cfRule type="cellIs" dxfId="1063" priority="190" operator="equal">
      <formula>"休"</formula>
    </cfRule>
  </conditionalFormatting>
  <conditionalFormatting sqref="Q40:Q43">
    <cfRule type="cellIs" dxfId="1062" priority="193" operator="equal">
      <formula>"雨"</formula>
    </cfRule>
    <cfRule type="cellIs" dxfId="1061" priority="194" operator="equal">
      <formula>"休"</formula>
    </cfRule>
  </conditionalFormatting>
  <conditionalFormatting sqref="X40:X43">
    <cfRule type="cellIs" dxfId="1060" priority="197" operator="equal">
      <formula>"雨"</formula>
    </cfRule>
    <cfRule type="cellIs" dxfId="1059" priority="198" operator="equal">
      <formula>"休"</formula>
    </cfRule>
  </conditionalFormatting>
  <conditionalFormatting sqref="AE40:AE43">
    <cfRule type="cellIs" dxfId="1058" priority="201" operator="equal">
      <formula>"雨"</formula>
    </cfRule>
    <cfRule type="cellIs" dxfId="1057" priority="202" operator="equal">
      <formula>"休"</formula>
    </cfRule>
  </conditionalFormatting>
  <conditionalFormatting sqref="F40:F41">
    <cfRule type="cellIs" dxfId="1056" priority="575" operator="equal">
      <formula>"雨"</formula>
    </cfRule>
    <cfRule type="cellIs" dxfId="1055" priority="576" operator="equal">
      <formula>"休"</formula>
    </cfRule>
  </conditionalFormatting>
  <conditionalFormatting sqref="N42:N43">
    <cfRule type="cellIs" dxfId="1054" priority="573" operator="equal">
      <formula>"雨"</formula>
    </cfRule>
    <cfRule type="cellIs" dxfId="1053" priority="574" operator="equal">
      <formula>"休"</formula>
    </cfRule>
  </conditionalFormatting>
  <conditionalFormatting sqref="M42:M43">
    <cfRule type="cellIs" dxfId="1052" priority="571" operator="equal">
      <formula>"雨"</formula>
    </cfRule>
    <cfRule type="cellIs" dxfId="1051" priority="572" operator="equal">
      <formula>"休"</formula>
    </cfRule>
  </conditionalFormatting>
  <conditionalFormatting sqref="M40:M41">
    <cfRule type="cellIs" dxfId="1050" priority="569" operator="equal">
      <formula>"雨"</formula>
    </cfRule>
    <cfRule type="cellIs" dxfId="1049" priority="570" operator="equal">
      <formula>"休"</formula>
    </cfRule>
  </conditionalFormatting>
  <conditionalFormatting sqref="T40:T43">
    <cfRule type="cellIs" dxfId="1048" priority="567" operator="equal">
      <formula>"雨"</formula>
    </cfRule>
    <cfRule type="cellIs" dxfId="1047" priority="568" operator="equal">
      <formula>"休"</formula>
    </cfRule>
  </conditionalFormatting>
  <conditionalFormatting sqref="S40:S41">
    <cfRule type="cellIs" dxfId="1046" priority="563" operator="equal">
      <formula>"雨"</formula>
    </cfRule>
    <cfRule type="cellIs" dxfId="1045" priority="564" operator="equal">
      <formula>"休"</formula>
    </cfRule>
  </conditionalFormatting>
  <conditionalFormatting sqref="AA42:AA43">
    <cfRule type="cellIs" dxfId="1044" priority="559" operator="equal">
      <formula>"雨"</formula>
    </cfRule>
    <cfRule type="cellIs" dxfId="1043" priority="560" operator="equal">
      <formula>"休"</formula>
    </cfRule>
  </conditionalFormatting>
  <conditionalFormatting sqref="AA40:AA41">
    <cfRule type="cellIs" dxfId="1042" priority="557" operator="equal">
      <formula>"雨"</formula>
    </cfRule>
    <cfRule type="cellIs" dxfId="1041" priority="558" operator="equal">
      <formula>"休"</formula>
    </cfRule>
  </conditionalFormatting>
  <conditionalFormatting sqref="J56:J57">
    <cfRule type="cellIs" dxfId="1040" priority="553" operator="equal">
      <formula>"雨"</formula>
    </cfRule>
    <cfRule type="cellIs" dxfId="1039" priority="554" operator="equal">
      <formula>"休"</formula>
    </cfRule>
  </conditionalFormatting>
  <conditionalFormatting sqref="J54:J55">
    <cfRule type="cellIs" dxfId="1038" priority="551" operator="equal">
      <formula>"雨"</formula>
    </cfRule>
    <cfRule type="cellIs" dxfId="1037" priority="552" operator="equal">
      <formula>"休"</formula>
    </cfRule>
  </conditionalFormatting>
  <conditionalFormatting sqref="Q56:Q57">
    <cfRule type="cellIs" dxfId="1036" priority="547" operator="equal">
      <formula>"雨"</formula>
    </cfRule>
    <cfRule type="cellIs" dxfId="1035" priority="548" operator="equal">
      <formula>"休"</formula>
    </cfRule>
  </conditionalFormatting>
  <conditionalFormatting sqref="Q54:Q55">
    <cfRule type="cellIs" dxfId="1034" priority="545" operator="equal">
      <formula>"雨"</formula>
    </cfRule>
    <cfRule type="cellIs" dxfId="1033" priority="546" operator="equal">
      <formula>"休"</formula>
    </cfRule>
  </conditionalFormatting>
  <conditionalFormatting sqref="X56:X57">
    <cfRule type="cellIs" dxfId="1032" priority="541" operator="equal">
      <formula>"雨"</formula>
    </cfRule>
    <cfRule type="cellIs" dxfId="1031" priority="542" operator="equal">
      <formula>"休"</formula>
    </cfRule>
  </conditionalFormatting>
  <conditionalFormatting sqref="X54:X55">
    <cfRule type="cellIs" dxfId="1030" priority="539" operator="equal">
      <formula>"雨"</formula>
    </cfRule>
    <cfRule type="cellIs" dxfId="1029" priority="540" operator="equal">
      <formula>"休"</formula>
    </cfRule>
  </conditionalFormatting>
  <conditionalFormatting sqref="F82:F85">
    <cfRule type="cellIs" dxfId="1028" priority="515" operator="equal">
      <formula>"雨"</formula>
    </cfRule>
    <cfRule type="cellIs" dxfId="1027" priority="516" operator="equal">
      <formula>"休"</formula>
    </cfRule>
  </conditionalFormatting>
  <conditionalFormatting sqref="E84:E85">
    <cfRule type="cellIs" dxfId="1026" priority="513" operator="equal">
      <formula>"雨"</formula>
    </cfRule>
    <cfRule type="cellIs" dxfId="1025" priority="514" operator="equal">
      <formula>"休"</formula>
    </cfRule>
  </conditionalFormatting>
  <conditionalFormatting sqref="E82:E83">
    <cfRule type="cellIs" dxfId="1024" priority="511" operator="equal">
      <formula>"雨"</formula>
    </cfRule>
    <cfRule type="cellIs" dxfId="1023" priority="512" operator="equal">
      <formula>"休"</formula>
    </cfRule>
  </conditionalFormatting>
  <conditionalFormatting sqref="T82:T85">
    <cfRule type="cellIs" dxfId="1022" priority="509" operator="equal">
      <formula>"雨"</formula>
    </cfRule>
    <cfRule type="cellIs" dxfId="1021" priority="510" operator="equal">
      <formula>"休"</formula>
    </cfRule>
  </conditionalFormatting>
  <conditionalFormatting sqref="S84:S85">
    <cfRule type="cellIs" dxfId="1020" priority="507" operator="equal">
      <formula>"雨"</formula>
    </cfRule>
    <cfRule type="cellIs" dxfId="1019" priority="508" operator="equal">
      <formula>"休"</formula>
    </cfRule>
  </conditionalFormatting>
  <conditionalFormatting sqref="S82:S83">
    <cfRule type="cellIs" dxfId="1018" priority="505" operator="equal">
      <formula>"雨"</formula>
    </cfRule>
    <cfRule type="cellIs" dxfId="1017" priority="506" operator="equal">
      <formula>"休"</formula>
    </cfRule>
  </conditionalFormatting>
  <conditionalFormatting sqref="M82:M85">
    <cfRule type="cellIs" dxfId="1016" priority="503" operator="equal">
      <formula>"雨"</formula>
    </cfRule>
    <cfRule type="cellIs" dxfId="1015" priority="504" operator="equal">
      <formula>"休"</formula>
    </cfRule>
  </conditionalFormatting>
  <conditionalFormatting sqref="L84:L85">
    <cfRule type="cellIs" dxfId="1014" priority="501" operator="equal">
      <formula>"雨"</formula>
    </cfRule>
    <cfRule type="cellIs" dxfId="1013" priority="502" operator="equal">
      <formula>"休"</formula>
    </cfRule>
  </conditionalFormatting>
  <conditionalFormatting sqref="L82:L83">
    <cfRule type="cellIs" dxfId="1012" priority="499" operator="equal">
      <formula>"雨"</formula>
    </cfRule>
    <cfRule type="cellIs" dxfId="1011" priority="500" operator="equal">
      <formula>"休"</formula>
    </cfRule>
  </conditionalFormatting>
  <conditionalFormatting sqref="AA82:AA85">
    <cfRule type="cellIs" dxfId="1010" priority="497" operator="equal">
      <formula>"雨"</formula>
    </cfRule>
    <cfRule type="cellIs" dxfId="1009" priority="498" operator="equal">
      <formula>"休"</formula>
    </cfRule>
  </conditionalFormatting>
  <conditionalFormatting sqref="Z84:Z85">
    <cfRule type="cellIs" dxfId="1008" priority="495" operator="equal">
      <formula>"雨"</formula>
    </cfRule>
    <cfRule type="cellIs" dxfId="1007" priority="496" operator="equal">
      <formula>"休"</formula>
    </cfRule>
  </conditionalFormatting>
  <conditionalFormatting sqref="Z82:Z83">
    <cfRule type="cellIs" dxfId="1006" priority="493" operator="equal">
      <formula>"雨"</formula>
    </cfRule>
    <cfRule type="cellIs" dxfId="1005" priority="494" operator="equal">
      <formula>"休"</formula>
    </cfRule>
  </conditionalFormatting>
  <conditionalFormatting sqref="J96:J99">
    <cfRule type="cellIs" dxfId="1004" priority="491" operator="equal">
      <formula>"雨"</formula>
    </cfRule>
    <cfRule type="cellIs" dxfId="1003" priority="492" operator="equal">
      <formula>"休"</formula>
    </cfRule>
  </conditionalFormatting>
  <conditionalFormatting sqref="I98:I99">
    <cfRule type="cellIs" dxfId="1002" priority="489" operator="equal">
      <formula>"雨"</formula>
    </cfRule>
    <cfRule type="cellIs" dxfId="1001" priority="490" operator="equal">
      <formula>"休"</formula>
    </cfRule>
  </conditionalFormatting>
  <conditionalFormatting sqref="I96:I97">
    <cfRule type="cellIs" dxfId="1000" priority="487" operator="equal">
      <formula>"雨"</formula>
    </cfRule>
    <cfRule type="cellIs" dxfId="999" priority="488" operator="equal">
      <formula>"休"</formula>
    </cfRule>
  </conditionalFormatting>
  <conditionalFormatting sqref="Q96:Q99">
    <cfRule type="cellIs" dxfId="998" priority="485" operator="equal">
      <formula>"雨"</formula>
    </cfRule>
    <cfRule type="cellIs" dxfId="997" priority="486" operator="equal">
      <formula>"休"</formula>
    </cfRule>
  </conditionalFormatting>
  <conditionalFormatting sqref="P98:P99">
    <cfRule type="cellIs" dxfId="996" priority="483" operator="equal">
      <formula>"雨"</formula>
    </cfRule>
    <cfRule type="cellIs" dxfId="995" priority="484" operator="equal">
      <formula>"休"</formula>
    </cfRule>
  </conditionalFormatting>
  <conditionalFormatting sqref="P96:P97">
    <cfRule type="cellIs" dxfId="994" priority="481" operator="equal">
      <formula>"雨"</formula>
    </cfRule>
    <cfRule type="cellIs" dxfId="993" priority="482" operator="equal">
      <formula>"休"</formula>
    </cfRule>
  </conditionalFormatting>
  <conditionalFormatting sqref="X96:X99">
    <cfRule type="cellIs" dxfId="992" priority="479" operator="equal">
      <formula>"雨"</formula>
    </cfRule>
    <cfRule type="cellIs" dxfId="991" priority="480" operator="equal">
      <formula>"休"</formula>
    </cfRule>
  </conditionalFormatting>
  <conditionalFormatting sqref="W98:W99">
    <cfRule type="cellIs" dxfId="990" priority="477" operator="equal">
      <formula>"雨"</formula>
    </cfRule>
    <cfRule type="cellIs" dxfId="989" priority="478" operator="equal">
      <formula>"休"</formula>
    </cfRule>
  </conditionalFormatting>
  <conditionalFormatting sqref="W96:W97">
    <cfRule type="cellIs" dxfId="988" priority="475" operator="equal">
      <formula>"雨"</formula>
    </cfRule>
    <cfRule type="cellIs" dxfId="987" priority="476" operator="equal">
      <formula>"休"</formula>
    </cfRule>
  </conditionalFormatting>
  <conditionalFormatting sqref="AE96:AE99">
    <cfRule type="cellIs" dxfId="986" priority="473" operator="equal">
      <formula>"雨"</formula>
    </cfRule>
    <cfRule type="cellIs" dxfId="985" priority="474" operator="equal">
      <formula>"休"</formula>
    </cfRule>
  </conditionalFormatting>
  <conditionalFormatting sqref="AD98:AD99">
    <cfRule type="cellIs" dxfId="984" priority="471" operator="equal">
      <formula>"雨"</formula>
    </cfRule>
    <cfRule type="cellIs" dxfId="983" priority="472" operator="equal">
      <formula>"休"</formula>
    </cfRule>
  </conditionalFormatting>
  <conditionalFormatting sqref="AD96:AD97">
    <cfRule type="cellIs" dxfId="982" priority="469" operator="equal">
      <formula>"雨"</formula>
    </cfRule>
    <cfRule type="cellIs" dxfId="981" priority="470" operator="equal">
      <formula>"休"</formula>
    </cfRule>
  </conditionalFormatting>
  <conditionalFormatting sqref="H110:H113">
    <cfRule type="cellIs" dxfId="980" priority="467" operator="equal">
      <formula>"雨"</formula>
    </cfRule>
    <cfRule type="cellIs" dxfId="979" priority="468" operator="equal">
      <formula>"休"</formula>
    </cfRule>
  </conditionalFormatting>
  <conditionalFormatting sqref="G112:G113">
    <cfRule type="cellIs" dxfId="978" priority="465" operator="equal">
      <formula>"雨"</formula>
    </cfRule>
    <cfRule type="cellIs" dxfId="977" priority="466" operator="equal">
      <formula>"休"</formula>
    </cfRule>
  </conditionalFormatting>
  <conditionalFormatting sqref="G110:G111">
    <cfRule type="cellIs" dxfId="976" priority="463" operator="equal">
      <formula>"雨"</formula>
    </cfRule>
    <cfRule type="cellIs" dxfId="975" priority="464" operator="equal">
      <formula>"休"</formula>
    </cfRule>
  </conditionalFormatting>
  <conditionalFormatting sqref="O110:O113">
    <cfRule type="cellIs" dxfId="974" priority="461" operator="equal">
      <formula>"雨"</formula>
    </cfRule>
    <cfRule type="cellIs" dxfId="973" priority="462" operator="equal">
      <formula>"休"</formula>
    </cfRule>
  </conditionalFormatting>
  <conditionalFormatting sqref="N112:N113">
    <cfRule type="cellIs" dxfId="972" priority="459" operator="equal">
      <formula>"雨"</formula>
    </cfRule>
    <cfRule type="cellIs" dxfId="971" priority="460" operator="equal">
      <formula>"休"</formula>
    </cfRule>
  </conditionalFormatting>
  <conditionalFormatting sqref="N110:N111">
    <cfRule type="cellIs" dxfId="970" priority="457" operator="equal">
      <formula>"雨"</formula>
    </cfRule>
    <cfRule type="cellIs" dxfId="969" priority="458" operator="equal">
      <formula>"休"</formula>
    </cfRule>
  </conditionalFormatting>
  <conditionalFormatting sqref="V110:V113">
    <cfRule type="cellIs" dxfId="968" priority="455" operator="equal">
      <formula>"雨"</formula>
    </cfRule>
    <cfRule type="cellIs" dxfId="967" priority="456" operator="equal">
      <formula>"休"</formula>
    </cfRule>
  </conditionalFormatting>
  <conditionalFormatting sqref="U112:U113">
    <cfRule type="cellIs" dxfId="966" priority="453" operator="equal">
      <formula>"雨"</formula>
    </cfRule>
    <cfRule type="cellIs" dxfId="965" priority="454" operator="equal">
      <formula>"休"</formula>
    </cfRule>
  </conditionalFormatting>
  <conditionalFormatting sqref="U110:U111">
    <cfRule type="cellIs" dxfId="964" priority="451" operator="equal">
      <formula>"雨"</formula>
    </cfRule>
    <cfRule type="cellIs" dxfId="963" priority="452" operator="equal">
      <formula>"休"</formula>
    </cfRule>
  </conditionalFormatting>
  <conditionalFormatting sqref="AC110:AC113">
    <cfRule type="cellIs" dxfId="962" priority="449" operator="equal">
      <formula>"雨"</formula>
    </cfRule>
    <cfRule type="cellIs" dxfId="961" priority="450" operator="equal">
      <formula>"休"</formula>
    </cfRule>
  </conditionalFormatting>
  <conditionalFormatting sqref="AB112:AB113">
    <cfRule type="cellIs" dxfId="960" priority="447" operator="equal">
      <formula>"雨"</formula>
    </cfRule>
    <cfRule type="cellIs" dxfId="959" priority="448" operator="equal">
      <formula>"休"</formula>
    </cfRule>
  </conditionalFormatting>
  <conditionalFormatting sqref="AB110:AB111">
    <cfRule type="cellIs" dxfId="958" priority="445" operator="equal">
      <formula>"雨"</formula>
    </cfRule>
    <cfRule type="cellIs" dxfId="957" priority="446" operator="equal">
      <formula>"休"</formula>
    </cfRule>
  </conditionalFormatting>
  <conditionalFormatting sqref="E124:E127">
    <cfRule type="cellIs" dxfId="956" priority="443" operator="equal">
      <formula>"雨"</formula>
    </cfRule>
    <cfRule type="cellIs" dxfId="955" priority="444" operator="equal">
      <formula>"休"</formula>
    </cfRule>
  </conditionalFormatting>
  <conditionalFormatting sqref="D126:D127">
    <cfRule type="cellIs" dxfId="954" priority="441" operator="equal">
      <formula>"雨"</formula>
    </cfRule>
    <cfRule type="cellIs" dxfId="953" priority="442" operator="equal">
      <formula>"休"</formula>
    </cfRule>
  </conditionalFormatting>
  <conditionalFormatting sqref="D124:D125">
    <cfRule type="cellIs" dxfId="952" priority="439" operator="equal">
      <formula>"雨"</formula>
    </cfRule>
    <cfRule type="cellIs" dxfId="951" priority="440" operator="equal">
      <formula>"休"</formula>
    </cfRule>
  </conditionalFormatting>
  <conditionalFormatting sqref="L124:L127">
    <cfRule type="cellIs" dxfId="950" priority="437" operator="equal">
      <formula>"雨"</formula>
    </cfRule>
    <cfRule type="cellIs" dxfId="949" priority="438" operator="equal">
      <formula>"休"</formula>
    </cfRule>
  </conditionalFormatting>
  <conditionalFormatting sqref="K126:K127">
    <cfRule type="cellIs" dxfId="948" priority="435" operator="equal">
      <formula>"雨"</formula>
    </cfRule>
    <cfRule type="cellIs" dxfId="947" priority="436" operator="equal">
      <formula>"休"</formula>
    </cfRule>
  </conditionalFormatting>
  <conditionalFormatting sqref="K124:K125">
    <cfRule type="cellIs" dxfId="946" priority="433" operator="equal">
      <formula>"雨"</formula>
    </cfRule>
    <cfRule type="cellIs" dxfId="945" priority="434" operator="equal">
      <formula>"休"</formula>
    </cfRule>
  </conditionalFormatting>
  <conditionalFormatting sqref="S124:S127">
    <cfRule type="cellIs" dxfId="944" priority="431" operator="equal">
      <formula>"雨"</formula>
    </cfRule>
    <cfRule type="cellIs" dxfId="943" priority="432" operator="equal">
      <formula>"休"</formula>
    </cfRule>
  </conditionalFormatting>
  <conditionalFormatting sqref="R126:R127">
    <cfRule type="cellIs" dxfId="942" priority="429" operator="equal">
      <formula>"雨"</formula>
    </cfRule>
    <cfRule type="cellIs" dxfId="941" priority="430" operator="equal">
      <formula>"休"</formula>
    </cfRule>
  </conditionalFormatting>
  <conditionalFormatting sqref="R124:R125">
    <cfRule type="cellIs" dxfId="940" priority="427" operator="equal">
      <formula>"雨"</formula>
    </cfRule>
    <cfRule type="cellIs" dxfId="939" priority="428" operator="equal">
      <formula>"休"</formula>
    </cfRule>
  </conditionalFormatting>
  <conditionalFormatting sqref="Z124:Z127">
    <cfRule type="cellIs" dxfId="938" priority="425" operator="equal">
      <formula>"雨"</formula>
    </cfRule>
    <cfRule type="cellIs" dxfId="937" priority="426" operator="equal">
      <formula>"休"</formula>
    </cfRule>
  </conditionalFormatting>
  <conditionalFormatting sqref="Y126:Y127">
    <cfRule type="cellIs" dxfId="936" priority="423" operator="equal">
      <formula>"雨"</formula>
    </cfRule>
    <cfRule type="cellIs" dxfId="935" priority="424" operator="equal">
      <formula>"休"</formula>
    </cfRule>
  </conditionalFormatting>
  <conditionalFormatting sqref="Y124:Y125">
    <cfRule type="cellIs" dxfId="934" priority="421" operator="equal">
      <formula>"雨"</formula>
    </cfRule>
    <cfRule type="cellIs" dxfId="933" priority="422" operator="equal">
      <formula>"休"</formula>
    </cfRule>
  </conditionalFormatting>
  <conditionalFormatting sqref="I140:I141">
    <cfRule type="cellIs" dxfId="932" priority="419" operator="equal">
      <formula>"雨"</formula>
    </cfRule>
    <cfRule type="cellIs" dxfId="931" priority="420" operator="equal">
      <formula>"休"</formula>
    </cfRule>
  </conditionalFormatting>
  <conditionalFormatting sqref="I138:I139">
    <cfRule type="cellIs" dxfId="930" priority="417" operator="equal">
      <formula>"雨"</formula>
    </cfRule>
    <cfRule type="cellIs" dxfId="929" priority="418" operator="equal">
      <formula>"休"</formula>
    </cfRule>
  </conditionalFormatting>
  <conditionalFormatting sqref="P140:P141">
    <cfRule type="cellIs" dxfId="928" priority="415" operator="equal">
      <formula>"雨"</formula>
    </cfRule>
    <cfRule type="cellIs" dxfId="927" priority="416" operator="equal">
      <formula>"休"</formula>
    </cfRule>
  </conditionalFormatting>
  <conditionalFormatting sqref="P138:P139">
    <cfRule type="cellIs" dxfId="926" priority="413" operator="equal">
      <formula>"雨"</formula>
    </cfRule>
    <cfRule type="cellIs" dxfId="925" priority="414" operator="equal">
      <formula>"休"</formula>
    </cfRule>
  </conditionalFormatting>
  <conditionalFormatting sqref="W140:W141">
    <cfRule type="cellIs" dxfId="924" priority="411" operator="equal">
      <formula>"雨"</formula>
    </cfRule>
    <cfRule type="cellIs" dxfId="923" priority="412" operator="equal">
      <formula>"休"</formula>
    </cfRule>
  </conditionalFormatting>
  <conditionalFormatting sqref="W138:W139">
    <cfRule type="cellIs" dxfId="922" priority="409" operator="equal">
      <formula>"雨"</formula>
    </cfRule>
    <cfRule type="cellIs" dxfId="921" priority="410" operator="equal">
      <formula>"休"</formula>
    </cfRule>
  </conditionalFormatting>
  <conditionalFormatting sqref="AE138:AE141">
    <cfRule type="cellIs" dxfId="920" priority="407" operator="equal">
      <formula>"雨"</formula>
    </cfRule>
    <cfRule type="cellIs" dxfId="919" priority="408" operator="equal">
      <formula>"休"</formula>
    </cfRule>
  </conditionalFormatting>
  <conditionalFormatting sqref="AD140:AD141">
    <cfRule type="cellIs" dxfId="918" priority="405" operator="equal">
      <formula>"雨"</formula>
    </cfRule>
    <cfRule type="cellIs" dxfId="917" priority="406" operator="equal">
      <formula>"休"</formula>
    </cfRule>
  </conditionalFormatting>
  <conditionalFormatting sqref="AD138:AD139">
    <cfRule type="cellIs" dxfId="916" priority="403" operator="equal">
      <formula>"雨"</formula>
    </cfRule>
    <cfRule type="cellIs" dxfId="915" priority="404" operator="equal">
      <formula>"休"</formula>
    </cfRule>
  </conditionalFormatting>
  <conditionalFormatting sqref="G152:G155">
    <cfRule type="cellIs" dxfId="914" priority="401" operator="equal">
      <formula>"雨"</formula>
    </cfRule>
    <cfRule type="cellIs" dxfId="913" priority="402" operator="equal">
      <formula>"休"</formula>
    </cfRule>
  </conditionalFormatting>
  <conditionalFormatting sqref="F154:F155">
    <cfRule type="cellIs" dxfId="912" priority="399" operator="equal">
      <formula>"雨"</formula>
    </cfRule>
    <cfRule type="cellIs" dxfId="911" priority="400" operator="equal">
      <formula>"休"</formula>
    </cfRule>
  </conditionalFormatting>
  <conditionalFormatting sqref="F152:F153">
    <cfRule type="cellIs" dxfId="910" priority="397" operator="equal">
      <formula>"雨"</formula>
    </cfRule>
    <cfRule type="cellIs" dxfId="909" priority="398" operator="equal">
      <formula>"休"</formula>
    </cfRule>
  </conditionalFormatting>
  <conditionalFormatting sqref="N152:N155">
    <cfRule type="cellIs" dxfId="908" priority="395" operator="equal">
      <formula>"雨"</formula>
    </cfRule>
    <cfRule type="cellIs" dxfId="907" priority="396" operator="equal">
      <formula>"休"</formula>
    </cfRule>
  </conditionalFormatting>
  <conditionalFormatting sqref="M154:M155">
    <cfRule type="cellIs" dxfId="906" priority="393" operator="equal">
      <formula>"雨"</formula>
    </cfRule>
    <cfRule type="cellIs" dxfId="905" priority="394" operator="equal">
      <formula>"休"</formula>
    </cfRule>
  </conditionalFormatting>
  <conditionalFormatting sqref="M152:M153">
    <cfRule type="cellIs" dxfId="904" priority="391" operator="equal">
      <formula>"雨"</formula>
    </cfRule>
    <cfRule type="cellIs" dxfId="903" priority="392" operator="equal">
      <formula>"休"</formula>
    </cfRule>
  </conditionalFormatting>
  <conditionalFormatting sqref="U152:U155">
    <cfRule type="cellIs" dxfId="902" priority="389" operator="equal">
      <formula>"雨"</formula>
    </cfRule>
    <cfRule type="cellIs" dxfId="901" priority="390" operator="equal">
      <formula>"休"</formula>
    </cfRule>
  </conditionalFormatting>
  <conditionalFormatting sqref="T154:T155">
    <cfRule type="cellIs" dxfId="900" priority="387" operator="equal">
      <formula>"雨"</formula>
    </cfRule>
    <cfRule type="cellIs" dxfId="899" priority="388" operator="equal">
      <formula>"休"</formula>
    </cfRule>
  </conditionalFormatting>
  <conditionalFormatting sqref="T152:T153">
    <cfRule type="cellIs" dxfId="898" priority="385" operator="equal">
      <formula>"雨"</formula>
    </cfRule>
    <cfRule type="cellIs" dxfId="897" priority="386" operator="equal">
      <formula>"休"</formula>
    </cfRule>
  </conditionalFormatting>
  <conditionalFormatting sqref="AB152:AB155">
    <cfRule type="cellIs" dxfId="896" priority="383" operator="equal">
      <formula>"雨"</formula>
    </cfRule>
    <cfRule type="cellIs" dxfId="895" priority="384" operator="equal">
      <formula>"休"</formula>
    </cfRule>
  </conditionalFormatting>
  <conditionalFormatting sqref="AA154:AA155">
    <cfRule type="cellIs" dxfId="894" priority="381" operator="equal">
      <formula>"雨"</formula>
    </cfRule>
    <cfRule type="cellIs" dxfId="893" priority="382" operator="equal">
      <formula>"休"</formula>
    </cfRule>
  </conditionalFormatting>
  <conditionalFormatting sqref="AA152:AA153">
    <cfRule type="cellIs" dxfId="892" priority="379" operator="equal">
      <formula>"雨"</formula>
    </cfRule>
    <cfRule type="cellIs" dxfId="891" priority="380" operator="equal">
      <formula>"休"</formula>
    </cfRule>
  </conditionalFormatting>
  <conditionalFormatting sqref="AB138:AB141">
    <cfRule type="cellIs" dxfId="890" priority="373" operator="equal">
      <formula>"雨"</formula>
    </cfRule>
    <cfRule type="cellIs" dxfId="889" priority="374" operator="equal">
      <formula>"休"</formula>
    </cfRule>
  </conditionalFormatting>
  <conditionalFormatting sqref="AA138:AA141">
    <cfRule type="cellIs" dxfId="888" priority="371" operator="equal">
      <formula>"雨"</formula>
    </cfRule>
    <cfRule type="cellIs" dxfId="887" priority="372" operator="equal">
      <formula>"休"</formula>
    </cfRule>
  </conditionalFormatting>
  <conditionalFormatting sqref="H42:I43 I40:I41">
    <cfRule type="cellIs" dxfId="886" priority="369" operator="equal">
      <formula>"雨"</formula>
    </cfRule>
    <cfRule type="cellIs" dxfId="885" priority="370" operator="equal">
      <formula>"休"</formula>
    </cfRule>
  </conditionalFormatting>
  <conditionalFormatting sqref="O42:P43 P40:P41">
    <cfRule type="cellIs" dxfId="884" priority="367" operator="equal">
      <formula>"雨"</formula>
    </cfRule>
    <cfRule type="cellIs" dxfId="883" priority="368" operator="equal">
      <formula>"休"</formula>
    </cfRule>
  </conditionalFormatting>
  <conditionalFormatting sqref="J68:J71">
    <cfRule type="cellIs" dxfId="882" priority="353" operator="equal">
      <formula>"雨"</formula>
    </cfRule>
    <cfRule type="cellIs" dxfId="881" priority="354" operator="equal">
      <formula>"休"</formula>
    </cfRule>
  </conditionalFormatting>
  <conditionalFormatting sqref="Q68:Q71">
    <cfRule type="cellIs" dxfId="880" priority="351" operator="equal">
      <formula>"雨"</formula>
    </cfRule>
    <cfRule type="cellIs" dxfId="879" priority="352" operator="equal">
      <formula>"休"</formula>
    </cfRule>
  </conditionalFormatting>
  <conditionalFormatting sqref="G82:H85">
    <cfRule type="cellIs" dxfId="878" priority="345" operator="equal">
      <formula>"雨"</formula>
    </cfRule>
    <cfRule type="cellIs" dxfId="877" priority="346" operator="equal">
      <formula>"休"</formula>
    </cfRule>
  </conditionalFormatting>
  <conditionalFormatting sqref="N82:O85">
    <cfRule type="cellIs" dxfId="876" priority="343" operator="equal">
      <formula>"雨"</formula>
    </cfRule>
    <cfRule type="cellIs" dxfId="875" priority="344" operator="equal">
      <formula>"休"</formula>
    </cfRule>
  </conditionalFormatting>
  <conditionalFormatting sqref="X68:X71">
    <cfRule type="cellIs" dxfId="874" priority="349" operator="equal">
      <formula>"雨"</formula>
    </cfRule>
    <cfRule type="cellIs" dxfId="873" priority="350" operator="equal">
      <formula>"休"</formula>
    </cfRule>
  </conditionalFormatting>
  <conditionalFormatting sqref="AE68:AE71">
    <cfRule type="cellIs" dxfId="872" priority="347" operator="equal">
      <formula>"雨"</formula>
    </cfRule>
    <cfRule type="cellIs" dxfId="871" priority="348" operator="equal">
      <formula>"休"</formula>
    </cfRule>
  </conditionalFormatting>
  <conditionalFormatting sqref="R96:S99">
    <cfRule type="cellIs" dxfId="870" priority="333" operator="equal">
      <formula>"雨"</formula>
    </cfRule>
    <cfRule type="cellIs" dxfId="869" priority="334" operator="equal">
      <formula>"休"</formula>
    </cfRule>
  </conditionalFormatting>
  <conditionalFormatting sqref="Y96:Z99">
    <cfRule type="cellIs" dxfId="868" priority="331" operator="equal">
      <formula>"雨"</formula>
    </cfRule>
    <cfRule type="cellIs" dxfId="867" priority="332" operator="equal">
      <formula>"休"</formula>
    </cfRule>
  </conditionalFormatting>
  <conditionalFormatting sqref="W110:X113">
    <cfRule type="cellIs" dxfId="866" priority="325" operator="equal">
      <formula>"雨"</formula>
    </cfRule>
    <cfRule type="cellIs" dxfId="865" priority="326" operator="equal">
      <formula>"休"</formula>
    </cfRule>
  </conditionalFormatting>
  <conditionalFormatting sqref="AD110:AE113">
    <cfRule type="cellIs" dxfId="864" priority="323" operator="equal">
      <formula>"雨"</formula>
    </cfRule>
    <cfRule type="cellIs" dxfId="863" priority="324" operator="equal">
      <formula>"休"</formula>
    </cfRule>
  </conditionalFormatting>
  <conditionalFormatting sqref="T124:U127">
    <cfRule type="cellIs" dxfId="862" priority="317" operator="equal">
      <formula>"雨"</formula>
    </cfRule>
    <cfRule type="cellIs" dxfId="861" priority="318" operator="equal">
      <formula>"休"</formula>
    </cfRule>
  </conditionalFormatting>
  <conditionalFormatting sqref="AA124:AB127">
    <cfRule type="cellIs" dxfId="860" priority="315" operator="equal">
      <formula>"雨"</formula>
    </cfRule>
    <cfRule type="cellIs" dxfId="859" priority="316" operator="equal">
      <formula>"休"</formula>
    </cfRule>
  </conditionalFormatting>
  <conditionalFormatting sqref="X138:Y141">
    <cfRule type="cellIs" dxfId="858" priority="309" operator="equal">
      <formula>"雨"</formula>
    </cfRule>
    <cfRule type="cellIs" dxfId="857" priority="310" operator="equal">
      <formula>"休"</formula>
    </cfRule>
  </conditionalFormatting>
  <conditionalFormatting sqref="N138:N141">
    <cfRule type="cellIs" dxfId="856" priority="307" operator="equal">
      <formula>"雨"</formula>
    </cfRule>
    <cfRule type="cellIs" dxfId="855" priority="308" operator="equal">
      <formula>"休"</formula>
    </cfRule>
  </conditionalFormatting>
  <conditionalFormatting sqref="P124:P127">
    <cfRule type="cellIs" dxfId="854" priority="289" operator="equal">
      <formula>"雨"</formula>
    </cfRule>
    <cfRule type="cellIs" dxfId="853" priority="290" operator="equal">
      <formula>"休"</formula>
    </cfRule>
  </conditionalFormatting>
  <conditionalFormatting sqref="J124:J127">
    <cfRule type="cellIs" dxfId="852" priority="287" operator="equal">
      <formula>"雨"</formula>
    </cfRule>
    <cfRule type="cellIs" dxfId="851" priority="288" operator="equal">
      <formula>"休"</formula>
    </cfRule>
  </conditionalFormatting>
  <conditionalFormatting sqref="Y110:Y113">
    <cfRule type="cellIs" dxfId="850" priority="269" operator="equal">
      <formula>"雨"</formula>
    </cfRule>
    <cfRule type="cellIs" dxfId="849" priority="270" operator="equal">
      <formula>"休"</formula>
    </cfRule>
  </conditionalFormatting>
  <conditionalFormatting sqref="AC96:AC99">
    <cfRule type="cellIs" dxfId="848" priority="267" operator="equal">
      <formula>"雨"</formula>
    </cfRule>
    <cfRule type="cellIs" dxfId="847" priority="268" operator="equal">
      <formula>"休"</formula>
    </cfRule>
  </conditionalFormatting>
  <conditionalFormatting sqref="U96:U99">
    <cfRule type="cellIs" dxfId="846" priority="261" operator="equal">
      <formula>"雨"</formula>
    </cfRule>
    <cfRule type="cellIs" dxfId="845" priority="262" operator="equal">
      <formula>"休"</formula>
    </cfRule>
  </conditionalFormatting>
  <conditionalFormatting sqref="O96:O99">
    <cfRule type="cellIs" dxfId="844" priority="259" operator="equal">
      <formula>"雨"</formula>
    </cfRule>
    <cfRule type="cellIs" dxfId="843" priority="260" operator="equal">
      <formula>"休"</formula>
    </cfRule>
  </conditionalFormatting>
  <conditionalFormatting sqref="G96:G99">
    <cfRule type="cellIs" dxfId="842" priority="253" operator="equal">
      <formula>"雨"</formula>
    </cfRule>
    <cfRule type="cellIs" dxfId="841" priority="254" operator="equal">
      <formula>"休"</formula>
    </cfRule>
  </conditionalFormatting>
  <conditionalFormatting sqref="AE82:AE85">
    <cfRule type="cellIs" dxfId="840" priority="251" operator="equal">
      <formula>"雨"</formula>
    </cfRule>
    <cfRule type="cellIs" dxfId="839" priority="252" operator="equal">
      <formula>"休"</formula>
    </cfRule>
  </conditionalFormatting>
  <conditionalFormatting sqref="W82:W85">
    <cfRule type="cellIs" dxfId="838" priority="245" operator="equal">
      <formula>"雨"</formula>
    </cfRule>
    <cfRule type="cellIs" dxfId="837" priority="246" operator="equal">
      <formula>"休"</formula>
    </cfRule>
  </conditionalFormatting>
  <conditionalFormatting sqref="Q82:Q85">
    <cfRule type="cellIs" dxfId="836" priority="243" operator="equal">
      <formula>"雨"</formula>
    </cfRule>
    <cfRule type="cellIs" dxfId="835" priority="244" operator="equal">
      <formula>"休"</formula>
    </cfRule>
  </conditionalFormatting>
  <conditionalFormatting sqref="I82:I85">
    <cfRule type="cellIs" dxfId="834" priority="237" operator="equal">
      <formula>"雨"</formula>
    </cfRule>
    <cfRule type="cellIs" dxfId="833" priority="238" operator="equal">
      <formula>"休"</formula>
    </cfRule>
  </conditionalFormatting>
  <conditionalFormatting sqref="AA68:AA71">
    <cfRule type="cellIs" dxfId="832" priority="235" operator="equal">
      <formula>"雨"</formula>
    </cfRule>
    <cfRule type="cellIs" dxfId="831" priority="236" operator="equal">
      <formula>"休"</formula>
    </cfRule>
  </conditionalFormatting>
  <conditionalFormatting sqref="S68:S71">
    <cfRule type="cellIs" dxfId="830" priority="229" operator="equal">
      <formula>"雨"</formula>
    </cfRule>
    <cfRule type="cellIs" dxfId="829" priority="230" operator="equal">
      <formula>"休"</formula>
    </cfRule>
  </conditionalFormatting>
  <conditionalFormatting sqref="M68:M71">
    <cfRule type="cellIs" dxfId="828" priority="227" operator="equal">
      <formula>"雨"</formula>
    </cfRule>
    <cfRule type="cellIs" dxfId="827" priority="228" operator="equal">
      <formula>"休"</formula>
    </cfRule>
  </conditionalFormatting>
  <conditionalFormatting sqref="U138:U141">
    <cfRule type="cellIs" dxfId="826" priority="377" operator="equal">
      <formula>"雨"</formula>
    </cfRule>
    <cfRule type="cellIs" dxfId="825" priority="378" operator="equal">
      <formula>"休"</formula>
    </cfRule>
  </conditionalFormatting>
  <conditionalFormatting sqref="I124:I127">
    <cfRule type="cellIs" dxfId="824" priority="285" operator="equal">
      <formula>"雨"</formula>
    </cfRule>
    <cfRule type="cellIs" dxfId="823" priority="286" operator="equal">
      <formula>"休"</formula>
    </cfRule>
  </conditionalFormatting>
  <conditionalFormatting sqref="E110:E113">
    <cfRule type="cellIs" dxfId="822" priority="283" operator="equal">
      <formula>"雨"</formula>
    </cfRule>
    <cfRule type="cellIs" dxfId="821" priority="284" operator="equal">
      <formula>"休"</formula>
    </cfRule>
  </conditionalFormatting>
  <conditionalFormatting sqref="W40:W43">
    <cfRule type="cellIs" dxfId="820" priority="365" operator="equal">
      <formula>"雨"</formula>
    </cfRule>
    <cfRule type="cellIs" dxfId="819" priority="366" operator="equal">
      <formula>"休"</formula>
    </cfRule>
  </conditionalFormatting>
  <conditionalFormatting sqref="AD40:AD43">
    <cfRule type="cellIs" dxfId="818" priority="363" operator="equal">
      <formula>"雨"</formula>
    </cfRule>
    <cfRule type="cellIs" dxfId="817" priority="364" operator="equal">
      <formula>"休"</formula>
    </cfRule>
  </conditionalFormatting>
  <conditionalFormatting sqref="F54:F57">
    <cfRule type="cellIs" dxfId="816" priority="361" operator="equal">
      <formula>"雨"</formula>
    </cfRule>
    <cfRule type="cellIs" dxfId="815" priority="362" operator="equal">
      <formula>"休"</formula>
    </cfRule>
  </conditionalFormatting>
  <conditionalFormatting sqref="M54:M57">
    <cfRule type="cellIs" dxfId="814" priority="359" operator="equal">
      <formula>"雨"</formula>
    </cfRule>
    <cfRule type="cellIs" dxfId="813" priority="360" operator="equal">
      <formula>"休"</formula>
    </cfRule>
  </conditionalFormatting>
  <conditionalFormatting sqref="T54:T57">
    <cfRule type="cellIs" dxfId="812" priority="357" operator="equal">
      <formula>"雨"</formula>
    </cfRule>
    <cfRule type="cellIs" dxfId="811" priority="358" operator="equal">
      <formula>"休"</formula>
    </cfRule>
  </conditionalFormatting>
  <conditionalFormatting sqref="AA54:AA57">
    <cfRule type="cellIs" dxfId="810" priority="355" operator="equal">
      <formula>"雨"</formula>
    </cfRule>
    <cfRule type="cellIs" dxfId="809" priority="356" operator="equal">
      <formula>"休"</formula>
    </cfRule>
  </conditionalFormatting>
  <conditionalFormatting sqref="U82:V85">
    <cfRule type="cellIs" dxfId="808" priority="341" operator="equal">
      <formula>"雨"</formula>
    </cfRule>
    <cfRule type="cellIs" dxfId="807" priority="342" operator="equal">
      <formula>"休"</formula>
    </cfRule>
  </conditionalFormatting>
  <conditionalFormatting sqref="AB82:AC85">
    <cfRule type="cellIs" dxfId="806" priority="339" operator="equal">
      <formula>"雨"</formula>
    </cfRule>
    <cfRule type="cellIs" dxfId="805" priority="340" operator="equal">
      <formula>"休"</formula>
    </cfRule>
  </conditionalFormatting>
  <conditionalFormatting sqref="D96:E99">
    <cfRule type="cellIs" dxfId="804" priority="337" operator="equal">
      <formula>"雨"</formula>
    </cfRule>
    <cfRule type="cellIs" dxfId="803" priority="338" operator="equal">
      <formula>"休"</formula>
    </cfRule>
  </conditionalFormatting>
  <conditionalFormatting sqref="K96:L99">
    <cfRule type="cellIs" dxfId="802" priority="335" operator="equal">
      <formula>"雨"</formula>
    </cfRule>
    <cfRule type="cellIs" dxfId="801" priority="336" operator="equal">
      <formula>"休"</formula>
    </cfRule>
  </conditionalFormatting>
  <conditionalFormatting sqref="I110:J113">
    <cfRule type="cellIs" dxfId="800" priority="329" operator="equal">
      <formula>"雨"</formula>
    </cfRule>
    <cfRule type="cellIs" dxfId="799" priority="330" operator="equal">
      <formula>"休"</formula>
    </cfRule>
  </conditionalFormatting>
  <conditionalFormatting sqref="P110:Q113">
    <cfRule type="cellIs" dxfId="798" priority="327" operator="equal">
      <formula>"雨"</formula>
    </cfRule>
    <cfRule type="cellIs" dxfId="797" priority="328" operator="equal">
      <formula>"休"</formula>
    </cfRule>
  </conditionalFormatting>
  <conditionalFormatting sqref="F124:G127">
    <cfRule type="cellIs" dxfId="796" priority="321" operator="equal">
      <formula>"雨"</formula>
    </cfRule>
    <cfRule type="cellIs" dxfId="795" priority="322" operator="equal">
      <formula>"休"</formula>
    </cfRule>
  </conditionalFormatting>
  <conditionalFormatting sqref="M124:N127">
    <cfRule type="cellIs" dxfId="794" priority="319" operator="equal">
      <formula>"雨"</formula>
    </cfRule>
    <cfRule type="cellIs" dxfId="793" priority="320" operator="equal">
      <formula>"休"</formula>
    </cfRule>
  </conditionalFormatting>
  <conditionalFormatting sqref="J138:K141">
    <cfRule type="cellIs" dxfId="792" priority="313" operator="equal">
      <formula>"雨"</formula>
    </cfRule>
    <cfRule type="cellIs" dxfId="791" priority="314" operator="equal">
      <formula>"休"</formula>
    </cfRule>
  </conditionalFormatting>
  <conditionalFormatting sqref="Q138:R141">
    <cfRule type="cellIs" dxfId="790" priority="311" operator="equal">
      <formula>"雨"</formula>
    </cfRule>
    <cfRule type="cellIs" dxfId="789" priority="312" operator="equal">
      <formula>"休"</formula>
    </cfRule>
  </conditionalFormatting>
  <conditionalFormatting sqref="M138:M141">
    <cfRule type="cellIs" dxfId="788" priority="305" operator="equal">
      <formula>"雨"</formula>
    </cfRule>
    <cfRule type="cellIs" dxfId="787" priority="306" operator="equal">
      <formula>"休"</formula>
    </cfRule>
  </conditionalFormatting>
  <conditionalFormatting sqref="G138:G141">
    <cfRule type="cellIs" dxfId="786" priority="303" operator="equal">
      <formula>"雨"</formula>
    </cfRule>
    <cfRule type="cellIs" dxfId="785" priority="304" operator="equal">
      <formula>"休"</formula>
    </cfRule>
  </conditionalFormatting>
  <conditionalFormatting sqref="F138:F141">
    <cfRule type="cellIs" dxfId="784" priority="301" operator="equal">
      <formula>"雨"</formula>
    </cfRule>
    <cfRule type="cellIs" dxfId="783" priority="302" operator="equal">
      <formula>"休"</formula>
    </cfRule>
  </conditionalFormatting>
  <conditionalFormatting sqref="AE124:AE127">
    <cfRule type="cellIs" dxfId="782" priority="299" operator="equal">
      <formula>"雨"</formula>
    </cfRule>
    <cfRule type="cellIs" dxfId="781" priority="300" operator="equal">
      <formula>"休"</formula>
    </cfRule>
  </conditionalFormatting>
  <conditionalFormatting sqref="AD124:AD127">
    <cfRule type="cellIs" dxfId="780" priority="297" operator="equal">
      <formula>"雨"</formula>
    </cfRule>
    <cfRule type="cellIs" dxfId="779" priority="298" operator="equal">
      <formula>"休"</formula>
    </cfRule>
  </conditionalFormatting>
  <conditionalFormatting sqref="X124:X127">
    <cfRule type="cellIs" dxfId="778" priority="295" operator="equal">
      <formula>"雨"</formula>
    </cfRule>
    <cfRule type="cellIs" dxfId="777" priority="296" operator="equal">
      <formula>"休"</formula>
    </cfRule>
  </conditionalFormatting>
  <conditionalFormatting sqref="W124:W127">
    <cfRule type="cellIs" dxfId="776" priority="293" operator="equal">
      <formula>"雨"</formula>
    </cfRule>
    <cfRule type="cellIs" dxfId="775" priority="294" operator="equal">
      <formula>"休"</formula>
    </cfRule>
  </conditionalFormatting>
  <conditionalFormatting sqref="Q124:Q127">
    <cfRule type="cellIs" dxfId="774" priority="291" operator="equal">
      <formula>"雨"</formula>
    </cfRule>
    <cfRule type="cellIs" dxfId="773" priority="292" operator="equal">
      <formula>"休"</formula>
    </cfRule>
  </conditionalFormatting>
  <conditionalFormatting sqref="D110:D113">
    <cfRule type="cellIs" dxfId="772" priority="281" operator="equal">
      <formula>"雨"</formula>
    </cfRule>
    <cfRule type="cellIs" dxfId="771" priority="282" operator="equal">
      <formula>"休"</formula>
    </cfRule>
  </conditionalFormatting>
  <conditionalFormatting sqref="L110:L113">
    <cfRule type="cellIs" dxfId="770" priority="279" operator="equal">
      <formula>"雨"</formula>
    </cfRule>
    <cfRule type="cellIs" dxfId="769" priority="280" operator="equal">
      <formula>"休"</formula>
    </cfRule>
  </conditionalFormatting>
  <conditionalFormatting sqref="K110:K113">
    <cfRule type="cellIs" dxfId="768" priority="277" operator="equal">
      <formula>"雨"</formula>
    </cfRule>
    <cfRule type="cellIs" dxfId="767" priority="278" operator="equal">
      <formula>"休"</formula>
    </cfRule>
  </conditionalFormatting>
  <conditionalFormatting sqref="S110:S113">
    <cfRule type="cellIs" dxfId="766" priority="275" operator="equal">
      <formula>"雨"</formula>
    </cfRule>
    <cfRule type="cellIs" dxfId="765" priority="276" operator="equal">
      <formula>"休"</formula>
    </cfRule>
  </conditionalFormatting>
  <conditionalFormatting sqref="R110:R113">
    <cfRule type="cellIs" dxfId="764" priority="273" operator="equal">
      <formula>"雨"</formula>
    </cfRule>
    <cfRule type="cellIs" dxfId="763" priority="274" operator="equal">
      <formula>"休"</formula>
    </cfRule>
  </conditionalFormatting>
  <conditionalFormatting sqref="Z110:Z113">
    <cfRule type="cellIs" dxfId="762" priority="271" operator="equal">
      <formula>"雨"</formula>
    </cfRule>
    <cfRule type="cellIs" dxfId="761" priority="272" operator="equal">
      <formula>"休"</formula>
    </cfRule>
  </conditionalFormatting>
  <conditionalFormatting sqref="AB96:AB99">
    <cfRule type="cellIs" dxfId="760" priority="265" operator="equal">
      <formula>"雨"</formula>
    </cfRule>
    <cfRule type="cellIs" dxfId="759" priority="266" operator="equal">
      <formula>"休"</formula>
    </cfRule>
  </conditionalFormatting>
  <conditionalFormatting sqref="V96:V99">
    <cfRule type="cellIs" dxfId="758" priority="263" operator="equal">
      <formula>"雨"</formula>
    </cfRule>
    <cfRule type="cellIs" dxfId="757" priority="264" operator="equal">
      <formula>"休"</formula>
    </cfRule>
  </conditionalFormatting>
  <conditionalFormatting sqref="N96:N99">
    <cfRule type="cellIs" dxfId="756" priority="257" operator="equal">
      <formula>"雨"</formula>
    </cfRule>
    <cfRule type="cellIs" dxfId="755" priority="258" operator="equal">
      <formula>"休"</formula>
    </cfRule>
  </conditionalFormatting>
  <conditionalFormatting sqref="H96:H99">
    <cfRule type="cellIs" dxfId="754" priority="255" operator="equal">
      <formula>"雨"</formula>
    </cfRule>
    <cfRule type="cellIs" dxfId="753" priority="256" operator="equal">
      <formula>"休"</formula>
    </cfRule>
  </conditionalFormatting>
  <conditionalFormatting sqref="AD82:AD85">
    <cfRule type="cellIs" dxfId="752" priority="249" operator="equal">
      <formula>"雨"</formula>
    </cfRule>
    <cfRule type="cellIs" dxfId="751" priority="250" operator="equal">
      <formula>"休"</formula>
    </cfRule>
  </conditionalFormatting>
  <conditionalFormatting sqref="X82:X85">
    <cfRule type="cellIs" dxfId="750" priority="247" operator="equal">
      <formula>"雨"</formula>
    </cfRule>
    <cfRule type="cellIs" dxfId="749" priority="248" operator="equal">
      <formula>"休"</formula>
    </cfRule>
  </conditionalFormatting>
  <conditionalFormatting sqref="P82:P85">
    <cfRule type="cellIs" dxfId="748" priority="241" operator="equal">
      <formula>"雨"</formula>
    </cfRule>
    <cfRule type="cellIs" dxfId="747" priority="242" operator="equal">
      <formula>"休"</formula>
    </cfRule>
  </conditionalFormatting>
  <conditionalFormatting sqref="J82:J85">
    <cfRule type="cellIs" dxfId="746" priority="239" operator="equal">
      <formula>"雨"</formula>
    </cfRule>
    <cfRule type="cellIs" dxfId="745" priority="240" operator="equal">
      <formula>"休"</formula>
    </cfRule>
  </conditionalFormatting>
  <conditionalFormatting sqref="Z68:Z71">
    <cfRule type="cellIs" dxfId="744" priority="233" operator="equal">
      <formula>"雨"</formula>
    </cfRule>
    <cfRule type="cellIs" dxfId="743" priority="234" operator="equal">
      <formula>"休"</formula>
    </cfRule>
  </conditionalFormatting>
  <conditionalFormatting sqref="T68:T71">
    <cfRule type="cellIs" dxfId="742" priority="231" operator="equal">
      <formula>"雨"</formula>
    </cfRule>
    <cfRule type="cellIs" dxfId="741" priority="232" operator="equal">
      <formula>"休"</formula>
    </cfRule>
  </conditionalFormatting>
  <conditionalFormatting sqref="L68:L71">
    <cfRule type="cellIs" dxfId="740" priority="225" operator="equal">
      <formula>"雨"</formula>
    </cfRule>
    <cfRule type="cellIs" dxfId="739" priority="226" operator="equal">
      <formula>"休"</formula>
    </cfRule>
  </conditionalFormatting>
  <conditionalFormatting sqref="F68:F71">
    <cfRule type="cellIs" dxfId="738" priority="223" operator="equal">
      <formula>"雨"</formula>
    </cfRule>
    <cfRule type="cellIs" dxfId="737" priority="224" operator="equal">
      <formula>"休"</formula>
    </cfRule>
  </conditionalFormatting>
  <conditionalFormatting sqref="E68:E71">
    <cfRule type="cellIs" dxfId="736" priority="221" operator="equal">
      <formula>"雨"</formula>
    </cfRule>
    <cfRule type="cellIs" dxfId="735" priority="222" operator="equal">
      <formula>"休"</formula>
    </cfRule>
  </conditionalFormatting>
  <conditionalFormatting sqref="P54:P55">
    <cfRule type="cellIs" dxfId="734" priority="219" operator="equal">
      <formula>"雨"</formula>
    </cfRule>
    <cfRule type="cellIs" dxfId="733" priority="220" operator="equal">
      <formula>"休"</formula>
    </cfRule>
  </conditionalFormatting>
  <conditionalFormatting sqref="O54:O55">
    <cfRule type="cellIs" dxfId="732" priority="217" operator="equal">
      <formula>"雨"</formula>
    </cfRule>
    <cfRule type="cellIs" dxfId="731" priority="218" operator="equal">
      <formula>"休"</formula>
    </cfRule>
  </conditionalFormatting>
  <conditionalFormatting sqref="N26:N27">
    <cfRule type="cellIs" dxfId="730" priority="187" operator="equal">
      <formula>"雨"</formula>
    </cfRule>
    <cfRule type="cellIs" dxfId="729" priority="188" operator="equal">
      <formula>"休"</formula>
    </cfRule>
  </conditionalFormatting>
  <conditionalFormatting sqref="U26:U27">
    <cfRule type="cellIs" dxfId="728" priority="179" operator="equal">
      <formula>"雨"</formula>
    </cfRule>
    <cfRule type="cellIs" dxfId="727" priority="180" operator="equal">
      <formula>"休"</formula>
    </cfRule>
  </conditionalFormatting>
  <conditionalFormatting sqref="R40:R41">
    <cfRule type="cellIs" dxfId="726" priority="195" operator="equal">
      <formula>"雨"</formula>
    </cfRule>
    <cfRule type="cellIs" dxfId="725" priority="196" operator="equal">
      <formula>"休"</formula>
    </cfRule>
  </conditionalFormatting>
  <conditionalFormatting sqref="G26:G29">
    <cfRule type="cellIs" dxfId="724" priority="183" operator="equal">
      <formula>"雨"</formula>
    </cfRule>
    <cfRule type="cellIs" dxfId="723" priority="184" operator="equal">
      <formula>"休"</formula>
    </cfRule>
  </conditionalFormatting>
  <conditionalFormatting sqref="T26:T29">
    <cfRule type="cellIs" dxfId="722" priority="177" operator="equal">
      <formula>"雨"</formula>
    </cfRule>
    <cfRule type="cellIs" dxfId="721" priority="178" operator="equal">
      <formula>"休"</formula>
    </cfRule>
  </conditionalFormatting>
  <conditionalFormatting sqref="AB26:AB27">
    <cfRule type="cellIs" dxfId="720" priority="175" operator="equal">
      <formula>"雨"</formula>
    </cfRule>
    <cfRule type="cellIs" dxfId="719" priority="176" operator="equal">
      <formula>"休"</formula>
    </cfRule>
  </conditionalFormatting>
  <conditionalFormatting sqref="AA26:AA29">
    <cfRule type="cellIs" dxfId="718" priority="173" operator="equal">
      <formula>"雨"</formula>
    </cfRule>
    <cfRule type="cellIs" dxfId="717" priority="174" operator="equal">
      <formula>"休"</formula>
    </cfRule>
  </conditionalFormatting>
  <conditionalFormatting sqref="AI43">
    <cfRule type="expression" dxfId="716" priority="172">
      <formula>AI43="NG"</formula>
    </cfRule>
  </conditionalFormatting>
  <conditionalFormatting sqref="AI57">
    <cfRule type="expression" dxfId="715" priority="171">
      <formula>AI57="NG"</formula>
    </cfRule>
  </conditionalFormatting>
  <conditionalFormatting sqref="AI71">
    <cfRule type="expression" dxfId="714" priority="170">
      <formula>AI71="NG"</formula>
    </cfRule>
  </conditionalFormatting>
  <conditionalFormatting sqref="AI85">
    <cfRule type="expression" dxfId="713" priority="169">
      <formula>AI85="NG"</formula>
    </cfRule>
  </conditionalFormatting>
  <conditionalFormatting sqref="AI99">
    <cfRule type="expression" dxfId="712" priority="168">
      <formula>AI99="NG"</formula>
    </cfRule>
  </conditionalFormatting>
  <conditionalFormatting sqref="AI113">
    <cfRule type="expression" dxfId="711" priority="167">
      <formula>AI113="NG"</formula>
    </cfRule>
  </conditionalFormatting>
  <conditionalFormatting sqref="AI127">
    <cfRule type="expression" dxfId="710" priority="166">
      <formula>AI127="NG"</formula>
    </cfRule>
  </conditionalFormatting>
  <conditionalFormatting sqref="AI141">
    <cfRule type="expression" dxfId="709" priority="165">
      <formula>AI141="NG"</formula>
    </cfRule>
  </conditionalFormatting>
  <conditionalFormatting sqref="AI155">
    <cfRule type="expression" dxfId="708" priority="164">
      <formula>AI155="NG"</formula>
    </cfRule>
  </conditionalFormatting>
  <conditionalFormatting sqref="AI169">
    <cfRule type="expression" dxfId="707" priority="163">
      <formula>AI169="NG"</formula>
    </cfRule>
  </conditionalFormatting>
  <conditionalFormatting sqref="AI183">
    <cfRule type="expression" dxfId="706" priority="162">
      <formula>AI183="NG"</formula>
    </cfRule>
  </conditionalFormatting>
  <conditionalFormatting sqref="AI197">
    <cfRule type="expression" dxfId="705" priority="161">
      <formula>AI197="NG"</formula>
    </cfRule>
  </conditionalFormatting>
  <conditionalFormatting sqref="AI211">
    <cfRule type="expression" dxfId="704" priority="160">
      <formula>AI211="NG"</formula>
    </cfRule>
  </conditionalFormatting>
  <conditionalFormatting sqref="AI225">
    <cfRule type="expression" dxfId="703" priority="159">
      <formula>AI225="NG"</formula>
    </cfRule>
  </conditionalFormatting>
  <conditionalFormatting sqref="AI239">
    <cfRule type="expression" dxfId="702" priority="158">
      <formula>AI239="NG"</formula>
    </cfRule>
  </conditionalFormatting>
  <conditionalFormatting sqref="AI253">
    <cfRule type="expression" dxfId="701" priority="157">
      <formula>AI253="NG"</formula>
    </cfRule>
  </conditionalFormatting>
  <conditionalFormatting sqref="AI267">
    <cfRule type="expression" dxfId="700" priority="156">
      <formula>AI267="NG"</formula>
    </cfRule>
  </conditionalFormatting>
  <conditionalFormatting sqref="AI281">
    <cfRule type="expression" dxfId="699" priority="155">
      <formula>AI281="NG"</formula>
    </cfRule>
  </conditionalFormatting>
  <conditionalFormatting sqref="AI295">
    <cfRule type="expression" dxfId="698" priority="154">
      <formula>AI295="NG"</formula>
    </cfRule>
  </conditionalFormatting>
  <conditionalFormatting sqref="AI309">
    <cfRule type="expression" dxfId="697" priority="153">
      <formula>AI309="NG"</formula>
    </cfRule>
  </conditionalFormatting>
  <conditionalFormatting sqref="G40:H41">
    <cfRule type="cellIs" dxfId="696" priority="151" operator="equal">
      <formula>"雨"</formula>
    </cfRule>
    <cfRule type="cellIs" dxfId="695" priority="152" operator="equal">
      <formula>"休"</formula>
    </cfRule>
  </conditionalFormatting>
  <conditionalFormatting sqref="N40:O41">
    <cfRule type="cellIs" dxfId="694" priority="149" operator="equal">
      <formula>"雨"</formula>
    </cfRule>
    <cfRule type="cellIs" dxfId="693" priority="150" operator="equal">
      <formula>"休"</formula>
    </cfRule>
  </conditionalFormatting>
  <conditionalFormatting sqref="U40:V41">
    <cfRule type="cellIs" dxfId="692" priority="147" operator="equal">
      <formula>"雨"</formula>
    </cfRule>
    <cfRule type="cellIs" dxfId="691" priority="148" operator="equal">
      <formula>"休"</formula>
    </cfRule>
  </conditionalFormatting>
  <conditionalFormatting sqref="AB40:AC41">
    <cfRule type="cellIs" dxfId="690" priority="145" operator="equal">
      <formula>"雨"</formula>
    </cfRule>
    <cfRule type="cellIs" dxfId="689" priority="146" operator="equal">
      <formula>"休"</formula>
    </cfRule>
  </conditionalFormatting>
  <conditionalFormatting sqref="U42:U43">
    <cfRule type="cellIs" dxfId="688" priority="143" operator="equal">
      <formula>"雨"</formula>
    </cfRule>
    <cfRule type="cellIs" dxfId="687" priority="144" operator="equal">
      <formula>"休"</formula>
    </cfRule>
  </conditionalFormatting>
  <conditionalFormatting sqref="V42:V43">
    <cfRule type="cellIs" dxfId="686" priority="141" operator="equal">
      <formula>"雨"</formula>
    </cfRule>
    <cfRule type="cellIs" dxfId="685" priority="142" operator="equal">
      <formula>"休"</formula>
    </cfRule>
  </conditionalFormatting>
  <conditionalFormatting sqref="AB42:AB43">
    <cfRule type="cellIs" dxfId="684" priority="139" operator="equal">
      <formula>"雨"</formula>
    </cfRule>
    <cfRule type="cellIs" dxfId="683" priority="140" operator="equal">
      <formula>"休"</formula>
    </cfRule>
  </conditionalFormatting>
  <conditionalFormatting sqref="AC42:AC43">
    <cfRule type="cellIs" dxfId="682" priority="137" operator="equal">
      <formula>"雨"</formula>
    </cfRule>
    <cfRule type="cellIs" dxfId="681" priority="138" operator="equal">
      <formula>"休"</formula>
    </cfRule>
  </conditionalFormatting>
  <conditionalFormatting sqref="D54:E55">
    <cfRule type="cellIs" dxfId="680" priority="135" operator="equal">
      <formula>"雨"</formula>
    </cfRule>
    <cfRule type="cellIs" dxfId="679" priority="136" operator="equal">
      <formula>"休"</formula>
    </cfRule>
  </conditionalFormatting>
  <conditionalFormatting sqref="K54:L55">
    <cfRule type="cellIs" dxfId="678" priority="133" operator="equal">
      <formula>"雨"</formula>
    </cfRule>
    <cfRule type="cellIs" dxfId="677" priority="134" operator="equal">
      <formula>"休"</formula>
    </cfRule>
  </conditionalFormatting>
  <conditionalFormatting sqref="R54:S55">
    <cfRule type="cellIs" dxfId="676" priority="131" operator="equal">
      <formula>"雨"</formula>
    </cfRule>
    <cfRule type="cellIs" dxfId="675" priority="132" operator="equal">
      <formula>"休"</formula>
    </cfRule>
  </conditionalFormatting>
  <conditionalFormatting sqref="Y54:Z55">
    <cfRule type="cellIs" dxfId="674" priority="129" operator="equal">
      <formula>"雨"</formula>
    </cfRule>
    <cfRule type="cellIs" dxfId="673" priority="130" operator="equal">
      <formula>"休"</formula>
    </cfRule>
  </conditionalFormatting>
  <conditionalFormatting sqref="AF54:AG55">
    <cfRule type="cellIs" dxfId="672" priority="127" operator="equal">
      <formula>"雨"</formula>
    </cfRule>
    <cfRule type="cellIs" dxfId="671" priority="128" operator="equal">
      <formula>"休"</formula>
    </cfRule>
  </conditionalFormatting>
  <conditionalFormatting sqref="H68:I69">
    <cfRule type="cellIs" dxfId="670" priority="125" operator="equal">
      <formula>"雨"</formula>
    </cfRule>
    <cfRule type="cellIs" dxfId="669" priority="126" operator="equal">
      <formula>"休"</formula>
    </cfRule>
  </conditionalFormatting>
  <conditionalFormatting sqref="O68:P69">
    <cfRule type="cellIs" dxfId="668" priority="123" operator="equal">
      <formula>"雨"</formula>
    </cfRule>
    <cfRule type="cellIs" dxfId="667" priority="124" operator="equal">
      <formula>"休"</formula>
    </cfRule>
  </conditionalFormatting>
  <conditionalFormatting sqref="V68:W69">
    <cfRule type="cellIs" dxfId="666" priority="121" operator="equal">
      <formula>"雨"</formula>
    </cfRule>
    <cfRule type="cellIs" dxfId="665" priority="122" operator="equal">
      <formula>"休"</formula>
    </cfRule>
  </conditionalFormatting>
  <conditionalFormatting sqref="AC68:AD69">
    <cfRule type="cellIs" dxfId="664" priority="119" operator="equal">
      <formula>"雨"</formula>
    </cfRule>
    <cfRule type="cellIs" dxfId="663" priority="120" operator="equal">
      <formula>"休"</formula>
    </cfRule>
  </conditionalFormatting>
  <conditionalFormatting sqref="D56:D57">
    <cfRule type="cellIs" dxfId="662" priority="117" operator="equal">
      <formula>"雨"</formula>
    </cfRule>
    <cfRule type="cellIs" dxfId="661" priority="118" operator="equal">
      <formula>"休"</formula>
    </cfRule>
  </conditionalFormatting>
  <conditionalFormatting sqref="E56:E57">
    <cfRule type="cellIs" dxfId="660" priority="115" operator="equal">
      <formula>"雨"</formula>
    </cfRule>
    <cfRule type="cellIs" dxfId="659" priority="116" operator="equal">
      <formula>"休"</formula>
    </cfRule>
  </conditionalFormatting>
  <conditionalFormatting sqref="K56:K57">
    <cfRule type="cellIs" dxfId="658" priority="113" operator="equal">
      <formula>"雨"</formula>
    </cfRule>
    <cfRule type="cellIs" dxfId="657" priority="114" operator="equal">
      <formula>"休"</formula>
    </cfRule>
  </conditionalFormatting>
  <conditionalFormatting sqref="L56:L57">
    <cfRule type="cellIs" dxfId="656" priority="111" operator="equal">
      <formula>"雨"</formula>
    </cfRule>
    <cfRule type="cellIs" dxfId="655" priority="112" operator="equal">
      <formula>"休"</formula>
    </cfRule>
  </conditionalFormatting>
  <conditionalFormatting sqref="R56:R57">
    <cfRule type="cellIs" dxfId="654" priority="109" operator="equal">
      <formula>"雨"</formula>
    </cfRule>
    <cfRule type="cellIs" dxfId="653" priority="110" operator="equal">
      <formula>"休"</formula>
    </cfRule>
  </conditionalFormatting>
  <conditionalFormatting sqref="S56:S57">
    <cfRule type="cellIs" dxfId="652" priority="107" operator="equal">
      <formula>"雨"</formula>
    </cfRule>
    <cfRule type="cellIs" dxfId="651" priority="108" operator="equal">
      <formula>"休"</formula>
    </cfRule>
  </conditionalFormatting>
  <conditionalFormatting sqref="Y56:Y57">
    <cfRule type="cellIs" dxfId="650" priority="105" operator="equal">
      <formula>"雨"</formula>
    </cfRule>
    <cfRule type="cellIs" dxfId="649" priority="106" operator="equal">
      <formula>"休"</formula>
    </cfRule>
  </conditionalFormatting>
  <conditionalFormatting sqref="Z56:Z57">
    <cfRule type="cellIs" dxfId="648" priority="103" operator="equal">
      <formula>"雨"</formula>
    </cfRule>
    <cfRule type="cellIs" dxfId="647" priority="104" operator="equal">
      <formula>"休"</formula>
    </cfRule>
  </conditionalFormatting>
  <conditionalFormatting sqref="AF56:AF57">
    <cfRule type="cellIs" dxfId="646" priority="101" operator="equal">
      <formula>"雨"</formula>
    </cfRule>
    <cfRule type="cellIs" dxfId="645" priority="102" operator="equal">
      <formula>"休"</formula>
    </cfRule>
  </conditionalFormatting>
  <conditionalFormatting sqref="AG56:AG57">
    <cfRule type="cellIs" dxfId="644" priority="99" operator="equal">
      <formula>"雨"</formula>
    </cfRule>
    <cfRule type="cellIs" dxfId="643" priority="100" operator="equal">
      <formula>"休"</formula>
    </cfRule>
  </conditionalFormatting>
  <conditionalFormatting sqref="H70:H71">
    <cfRule type="cellIs" dxfId="642" priority="97" operator="equal">
      <formula>"雨"</formula>
    </cfRule>
    <cfRule type="cellIs" dxfId="641" priority="98" operator="equal">
      <formula>"休"</formula>
    </cfRule>
  </conditionalFormatting>
  <conditionalFormatting sqref="I70:I71">
    <cfRule type="cellIs" dxfId="640" priority="95" operator="equal">
      <formula>"雨"</formula>
    </cfRule>
    <cfRule type="cellIs" dxfId="639" priority="96" operator="equal">
      <formula>"休"</formula>
    </cfRule>
  </conditionalFormatting>
  <conditionalFormatting sqref="O70:O71">
    <cfRule type="cellIs" dxfId="638" priority="93" operator="equal">
      <formula>"雨"</formula>
    </cfRule>
    <cfRule type="cellIs" dxfId="637" priority="94" operator="equal">
      <formula>"休"</formula>
    </cfRule>
  </conditionalFormatting>
  <conditionalFormatting sqref="P70:P71">
    <cfRule type="cellIs" dxfId="636" priority="91" operator="equal">
      <formula>"雨"</formula>
    </cfRule>
    <cfRule type="cellIs" dxfId="635" priority="92" operator="equal">
      <formula>"休"</formula>
    </cfRule>
  </conditionalFormatting>
  <conditionalFormatting sqref="V70:V71">
    <cfRule type="cellIs" dxfId="634" priority="89" operator="equal">
      <formula>"雨"</formula>
    </cfRule>
    <cfRule type="cellIs" dxfId="633" priority="90" operator="equal">
      <formula>"休"</formula>
    </cfRule>
  </conditionalFormatting>
  <conditionalFormatting sqref="W70:W71">
    <cfRule type="cellIs" dxfId="632" priority="87" operator="equal">
      <formula>"雨"</formula>
    </cfRule>
    <cfRule type="cellIs" dxfId="631" priority="88" operator="equal">
      <formula>"休"</formula>
    </cfRule>
  </conditionalFormatting>
  <conditionalFormatting sqref="AC70:AC71">
    <cfRule type="cellIs" dxfId="630" priority="85" operator="equal">
      <formula>"雨"</formula>
    </cfRule>
    <cfRule type="cellIs" dxfId="629" priority="86" operator="equal">
      <formula>"休"</formula>
    </cfRule>
  </conditionalFormatting>
  <conditionalFormatting sqref="AD70:AD71">
    <cfRule type="cellIs" dxfId="628" priority="83" operator="equal">
      <formula>"雨"</formula>
    </cfRule>
    <cfRule type="cellIs" dxfId="627" priority="84" operator="equal">
      <formula>"休"</formula>
    </cfRule>
  </conditionalFormatting>
  <conditionalFormatting sqref="E40:E41">
    <cfRule type="cellIs" dxfId="626" priority="81" operator="equal">
      <formula>"雨"</formula>
    </cfRule>
    <cfRule type="cellIs" dxfId="625" priority="82" operator="equal">
      <formula>"休"</formula>
    </cfRule>
  </conditionalFormatting>
  <conditionalFormatting sqref="D40:D41">
    <cfRule type="cellIs" dxfId="624" priority="79" operator="equal">
      <formula>"雨"</formula>
    </cfRule>
    <cfRule type="cellIs" dxfId="623" priority="80" operator="equal">
      <formula>"休"</formula>
    </cfRule>
  </conditionalFormatting>
  <conditionalFormatting sqref="L40:L41">
    <cfRule type="cellIs" dxfId="622" priority="77" operator="equal">
      <formula>"雨"</formula>
    </cfRule>
    <cfRule type="cellIs" dxfId="621" priority="78" operator="equal">
      <formula>"休"</formula>
    </cfRule>
  </conditionalFormatting>
  <conditionalFormatting sqref="K40:K41">
    <cfRule type="cellIs" dxfId="620" priority="75" operator="equal">
      <formula>"雨"</formula>
    </cfRule>
    <cfRule type="cellIs" dxfId="619" priority="76" operator="equal">
      <formula>"休"</formula>
    </cfRule>
  </conditionalFormatting>
  <conditionalFormatting sqref="Z40:Z41">
    <cfRule type="cellIs" dxfId="618" priority="73" operator="equal">
      <formula>"雨"</formula>
    </cfRule>
    <cfRule type="cellIs" dxfId="617" priority="74" operator="equal">
      <formula>"休"</formula>
    </cfRule>
  </conditionalFormatting>
  <conditionalFormatting sqref="Y40:Y41">
    <cfRule type="cellIs" dxfId="616" priority="71" operator="equal">
      <formula>"雨"</formula>
    </cfRule>
    <cfRule type="cellIs" dxfId="615" priority="72" operator="equal">
      <formula>"休"</formula>
    </cfRule>
  </conditionalFormatting>
  <conditionalFormatting sqref="AG40:AG41">
    <cfRule type="cellIs" dxfId="614" priority="69" operator="equal">
      <formula>"雨"</formula>
    </cfRule>
    <cfRule type="cellIs" dxfId="613" priority="70" operator="equal">
      <formula>"休"</formula>
    </cfRule>
  </conditionalFormatting>
  <conditionalFormatting sqref="AF40:AF41">
    <cfRule type="cellIs" dxfId="612" priority="67" operator="equal">
      <formula>"雨"</formula>
    </cfRule>
    <cfRule type="cellIs" dxfId="611" priority="68" operator="equal">
      <formula>"休"</formula>
    </cfRule>
  </conditionalFormatting>
  <conditionalFormatting sqref="W54:W55">
    <cfRule type="cellIs" dxfId="610" priority="65" operator="equal">
      <formula>"雨"</formula>
    </cfRule>
    <cfRule type="cellIs" dxfId="609" priority="66" operator="equal">
      <formula>"休"</formula>
    </cfRule>
  </conditionalFormatting>
  <conditionalFormatting sqref="V54:V55">
    <cfRule type="cellIs" dxfId="608" priority="63" operator="equal">
      <formula>"雨"</formula>
    </cfRule>
    <cfRule type="cellIs" dxfId="607" priority="64" operator="equal">
      <formula>"休"</formula>
    </cfRule>
  </conditionalFormatting>
  <conditionalFormatting sqref="I54:I55">
    <cfRule type="cellIs" dxfId="606" priority="61" operator="equal">
      <formula>"雨"</formula>
    </cfRule>
    <cfRule type="cellIs" dxfId="605" priority="62" operator="equal">
      <formula>"休"</formula>
    </cfRule>
  </conditionalFormatting>
  <conditionalFormatting sqref="H54:H55">
    <cfRule type="cellIs" dxfId="604" priority="59" operator="equal">
      <formula>"雨"</formula>
    </cfRule>
    <cfRule type="cellIs" dxfId="603" priority="60" operator="equal">
      <formula>"休"</formula>
    </cfRule>
  </conditionalFormatting>
  <conditionalFormatting sqref="AD54:AD55">
    <cfRule type="cellIs" dxfId="602" priority="57" operator="equal">
      <formula>"雨"</formula>
    </cfRule>
    <cfRule type="cellIs" dxfId="601" priority="58" operator="equal">
      <formula>"休"</formula>
    </cfRule>
  </conditionalFormatting>
  <conditionalFormatting sqref="AC54:AC55">
    <cfRule type="cellIs" dxfId="600" priority="55" operator="equal">
      <formula>"雨"</formula>
    </cfRule>
    <cfRule type="cellIs" dxfId="599" priority="56" operator="equal">
      <formula>"休"</formula>
    </cfRule>
  </conditionalFormatting>
  <conditionalFormatting sqref="AE56:AE57">
    <cfRule type="cellIs" dxfId="598" priority="1" operator="equal">
      <formula>"雨"</formula>
    </cfRule>
    <cfRule type="cellIs" dxfId="597" priority="2" operator="equal">
      <formula>"休"</formula>
    </cfRule>
  </conditionalFormatting>
  <conditionalFormatting sqref="H28:H29">
    <cfRule type="cellIs" dxfId="596" priority="53" operator="equal">
      <formula>"雨"</formula>
    </cfRule>
    <cfRule type="cellIs" dxfId="595" priority="54" operator="equal">
      <formula>"休"</formula>
    </cfRule>
  </conditionalFormatting>
  <conditionalFormatting sqref="O28:O29">
    <cfRule type="cellIs" dxfId="594" priority="51" operator="equal">
      <formula>"雨"</formula>
    </cfRule>
    <cfRule type="cellIs" dxfId="593" priority="52" operator="equal">
      <formula>"休"</formula>
    </cfRule>
  </conditionalFormatting>
  <conditionalFormatting sqref="N28:N29">
    <cfRule type="cellIs" dxfId="592" priority="49" operator="equal">
      <formula>"雨"</formula>
    </cfRule>
    <cfRule type="cellIs" dxfId="591" priority="50" operator="equal">
      <formula>"休"</formula>
    </cfRule>
  </conditionalFormatting>
  <conditionalFormatting sqref="V28:V29">
    <cfRule type="cellIs" dxfId="590" priority="47" operator="equal">
      <formula>"雨"</formula>
    </cfRule>
    <cfRule type="cellIs" dxfId="589" priority="48" operator="equal">
      <formula>"休"</formula>
    </cfRule>
  </conditionalFormatting>
  <conditionalFormatting sqref="U28:U29">
    <cfRule type="cellIs" dxfId="588" priority="45" operator="equal">
      <formula>"雨"</formula>
    </cfRule>
    <cfRule type="cellIs" dxfId="587" priority="46" operator="equal">
      <formula>"休"</formula>
    </cfRule>
  </conditionalFormatting>
  <conditionalFormatting sqref="AC28:AC29">
    <cfRule type="cellIs" dxfId="586" priority="43" operator="equal">
      <formula>"雨"</formula>
    </cfRule>
    <cfRule type="cellIs" dxfId="585" priority="44" operator="equal">
      <formula>"休"</formula>
    </cfRule>
  </conditionalFormatting>
  <conditionalFormatting sqref="AB28:AB29">
    <cfRule type="cellIs" dxfId="584" priority="41" operator="equal">
      <formula>"雨"</formula>
    </cfRule>
    <cfRule type="cellIs" dxfId="583" priority="42" operator="equal">
      <formula>"休"</formula>
    </cfRule>
  </conditionalFormatting>
  <conditionalFormatting sqref="E42:E43">
    <cfRule type="cellIs" dxfId="582" priority="39" operator="equal">
      <formula>"雨"</formula>
    </cfRule>
    <cfRule type="cellIs" dxfId="581" priority="40" operator="equal">
      <formula>"休"</formula>
    </cfRule>
  </conditionalFormatting>
  <conditionalFormatting sqref="D42:D43">
    <cfRule type="cellIs" dxfId="580" priority="37" operator="equal">
      <formula>"雨"</formula>
    </cfRule>
    <cfRule type="cellIs" dxfId="579" priority="38" operator="equal">
      <formula>"休"</formula>
    </cfRule>
  </conditionalFormatting>
  <conditionalFormatting sqref="L42:L43">
    <cfRule type="cellIs" dxfId="578" priority="35" operator="equal">
      <formula>"雨"</formula>
    </cfRule>
    <cfRule type="cellIs" dxfId="577" priority="36" operator="equal">
      <formula>"休"</formula>
    </cfRule>
  </conditionalFormatting>
  <conditionalFormatting sqref="K42:K43">
    <cfRule type="cellIs" dxfId="576" priority="33" operator="equal">
      <formula>"雨"</formula>
    </cfRule>
    <cfRule type="cellIs" dxfId="575" priority="34" operator="equal">
      <formula>"休"</formula>
    </cfRule>
  </conditionalFormatting>
  <conditionalFormatting sqref="S42:S43">
    <cfRule type="cellIs" dxfId="574" priority="31" operator="equal">
      <formula>"雨"</formula>
    </cfRule>
    <cfRule type="cellIs" dxfId="573" priority="32" operator="equal">
      <formula>"休"</formula>
    </cfRule>
  </conditionalFormatting>
  <conditionalFormatting sqref="R42:R43">
    <cfRule type="cellIs" dxfId="572" priority="29" operator="equal">
      <formula>"雨"</formula>
    </cfRule>
    <cfRule type="cellIs" dxfId="571" priority="30" operator="equal">
      <formula>"休"</formula>
    </cfRule>
  </conditionalFormatting>
  <conditionalFormatting sqref="Z42:Z43">
    <cfRule type="cellIs" dxfId="570" priority="27" operator="equal">
      <formula>"雨"</formula>
    </cfRule>
    <cfRule type="cellIs" dxfId="569" priority="28" operator="equal">
      <formula>"休"</formula>
    </cfRule>
  </conditionalFormatting>
  <conditionalFormatting sqref="Y42:Y43">
    <cfRule type="cellIs" dxfId="568" priority="25" operator="equal">
      <formula>"雨"</formula>
    </cfRule>
    <cfRule type="cellIs" dxfId="567" priority="26" operator="equal">
      <formula>"休"</formula>
    </cfRule>
  </conditionalFormatting>
  <conditionalFormatting sqref="AG42:AG43">
    <cfRule type="cellIs" dxfId="566" priority="23" operator="equal">
      <formula>"雨"</formula>
    </cfRule>
    <cfRule type="cellIs" dxfId="565" priority="24" operator="equal">
      <formula>"休"</formula>
    </cfRule>
  </conditionalFormatting>
  <conditionalFormatting sqref="AF42:AF43">
    <cfRule type="cellIs" dxfId="564" priority="21" operator="equal">
      <formula>"雨"</formula>
    </cfRule>
    <cfRule type="cellIs" dxfId="563" priority="22" operator="equal">
      <formula>"休"</formula>
    </cfRule>
  </conditionalFormatting>
  <conditionalFormatting sqref="I56:I57">
    <cfRule type="cellIs" dxfId="562" priority="19" operator="equal">
      <formula>"雨"</formula>
    </cfRule>
    <cfRule type="cellIs" dxfId="561" priority="20" operator="equal">
      <formula>"休"</formula>
    </cfRule>
  </conditionalFormatting>
  <conditionalFormatting sqref="H56:H57">
    <cfRule type="cellIs" dxfId="560" priority="17" operator="equal">
      <formula>"雨"</formula>
    </cfRule>
    <cfRule type="cellIs" dxfId="559" priority="18" operator="equal">
      <formula>"休"</formula>
    </cfRule>
  </conditionalFormatting>
  <conditionalFormatting sqref="P56:P57">
    <cfRule type="cellIs" dxfId="558" priority="15" operator="equal">
      <formula>"雨"</formula>
    </cfRule>
    <cfRule type="cellIs" dxfId="557" priority="16" operator="equal">
      <formula>"休"</formula>
    </cfRule>
  </conditionalFormatting>
  <conditionalFormatting sqref="O56:O57">
    <cfRule type="cellIs" dxfId="556" priority="13" operator="equal">
      <formula>"雨"</formula>
    </cfRule>
    <cfRule type="cellIs" dxfId="555" priority="14" operator="equal">
      <formula>"休"</formula>
    </cfRule>
  </conditionalFormatting>
  <conditionalFormatting sqref="W56:W57">
    <cfRule type="cellIs" dxfId="554" priority="11" operator="equal">
      <formula>"雨"</formula>
    </cfRule>
    <cfRule type="cellIs" dxfId="553" priority="12" operator="equal">
      <formula>"休"</formula>
    </cfRule>
  </conditionalFormatting>
  <conditionalFormatting sqref="V56:V57">
    <cfRule type="cellIs" dxfId="552" priority="9" operator="equal">
      <formula>"雨"</formula>
    </cfRule>
    <cfRule type="cellIs" dxfId="551" priority="10" operator="equal">
      <formula>"休"</formula>
    </cfRule>
  </conditionalFormatting>
  <conditionalFormatting sqref="AD56:AD57">
    <cfRule type="cellIs" dxfId="550" priority="7" operator="equal">
      <formula>"雨"</formula>
    </cfRule>
    <cfRule type="cellIs" dxfId="549" priority="8" operator="equal">
      <formula>"休"</formula>
    </cfRule>
  </conditionalFormatting>
  <conditionalFormatting sqref="AC56:AC57">
    <cfRule type="cellIs" dxfId="548" priority="5" operator="equal">
      <formula>"雨"</formula>
    </cfRule>
    <cfRule type="cellIs" dxfId="547" priority="6" operator="equal">
      <formula>"休"</formula>
    </cfRule>
  </conditionalFormatting>
  <conditionalFormatting sqref="AE54:AE55">
    <cfRule type="cellIs" dxfId="546" priority="3" operator="equal">
      <formula>"雨"</formula>
    </cfRule>
    <cfRule type="cellIs" dxfId="545" priority="4" operator="equal">
      <formula>"休"</formula>
    </cfRule>
  </conditionalFormatting>
  <dataValidations count="4">
    <dataValidation type="list" allowBlank="1" showInputMessage="1" showErrorMessage="1" sqref="C24:AG25 C38:AG39 C52:AG53 C66:AG67 C80:AG81 C94:AG95 C108:AG109 C122:AG123 C136:AG137 C150:AG151 C164:AG165 C178:AG179 C192:AG193 C206:AG207 C220:AG221 C234:AG235 C248:AG249 C262:AG263 C276:AG277 C290:AG291 C304:AG305">
      <formula1>$AM$13:$AM$17</formula1>
    </dataValidation>
    <dataValidation type="list" showInputMessage="1" showErrorMessage="1" sqref="AD28:AG29 C70:AG71 C168:AG169 C154:AG155 C308:AG309 C126:AG127 AA42:AE43 C140:AG141 C98:AG99 C112:AG113 C182:AG183 C196:AG197 C210:AG211 C224:AG225 C238:AG239 C252:AG253 C266:AG267 C280:AG281 C294:AG295 C84:AG85 C28:M29 P28:T29 W28:AA29 C42:C43 F42:J43 M42:Q43 T42:X43 C56:G57 J56:N57 Q56:U57 X56:AB57 AF56:AG57">
      <formula1>$AM$22:$AM$23</formula1>
    </dataValidation>
    <dataValidation type="list" allowBlank="1" showInputMessage="1" showErrorMessage="1" sqref="C292:AG293 C96:AG97 C278:AG279 C306:AG307 C26:AG27 C110:AG111 C82:AG83 C124:AG125 C68:AG69 C222:AG223 C40:AG41 C264:AG265 C250:AG251 C236:AG237 C138:AG139 C152:AG153 C166:AG167 C180:AG181 C194:AG195 C208:AG209 AC56:AE57 N28:O29 U28:V29 AB28:AC29 D42:E43 K42:L43 R42:S43 Y42:Z43 AF42:AG43 H56:I57 O56:P57 V56:W57 C54:AG55">
      <formula1>$AM$22</formula1>
    </dataValidation>
    <dataValidation type="custom" allowBlank="1" showInputMessage="1" showErrorMessage="1" sqref="AG13:AH14">
      <formula1>"IFERROR（G5="""",""-"")"</formula1>
    </dataValidation>
  </dataValidations>
  <pageMargins left="0.51181102362204722" right="0.31496062992125984" top="0.55118110236220474" bottom="0.35433070866141736" header="0.31496062992125984" footer="0.31496062992125984"/>
  <pageSetup paperSize="9" scale="64" fitToHeight="0" orientation="portrait" r:id="rId1"/>
  <headerFooter differentFirst="1"/>
  <rowBreaks count="2" manualBreakCount="2">
    <brk id="117" max="34" man="1"/>
    <brk id="22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11"/>
  <sheetViews>
    <sheetView view="pageBreakPreview" topLeftCell="A71" zoomScaleNormal="100" zoomScaleSheetLayoutView="100" workbookViewId="0">
      <selection activeCell="O22" sqref="O22:O23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16384" width="9" style="4"/>
  </cols>
  <sheetData>
    <row r="1" spans="2:39" ht="18.95" customHeight="1" x14ac:dyDescent="0.15"/>
    <row r="2" spans="2:39" ht="18.95" customHeight="1" x14ac:dyDescent="0.15"/>
    <row r="3" spans="2:39" ht="18.95" customHeight="1" x14ac:dyDescent="0.15"/>
    <row r="4" spans="2:39" ht="18.95" customHeight="1" x14ac:dyDescent="0.15"/>
    <row r="5" spans="2:39" ht="18.95" customHeight="1" x14ac:dyDescent="0.15"/>
    <row r="6" spans="2:39" ht="18.95" customHeight="1" x14ac:dyDescent="0.15"/>
    <row r="7" spans="2:39" ht="18.95" customHeight="1" x14ac:dyDescent="0.15"/>
    <row r="8" spans="2:39" ht="18.95" customHeight="1" x14ac:dyDescent="0.15"/>
    <row r="9" spans="2:39" ht="18.95" customHeight="1" x14ac:dyDescent="0.15"/>
    <row r="10" spans="2:39" ht="19.5" thickBot="1" x14ac:dyDescent="0.2">
      <c r="B10" s="1" t="s">
        <v>45</v>
      </c>
      <c r="M10" s="3"/>
      <c r="AI10" s="5"/>
      <c r="AM10" s="4" t="s">
        <v>30</v>
      </c>
    </row>
    <row r="11" spans="2:39" ht="13.5" customHeight="1" x14ac:dyDescent="0.15">
      <c r="Q11" s="4"/>
      <c r="S11" s="6"/>
      <c r="T11" s="7"/>
      <c r="U11" s="106" t="s">
        <v>2</v>
      </c>
      <c r="V11" s="107"/>
      <c r="W11" s="106" t="s">
        <v>9</v>
      </c>
      <c r="X11" s="107"/>
      <c r="Y11" s="108" t="s">
        <v>12</v>
      </c>
      <c r="Z11" s="109"/>
      <c r="AB11" s="110" t="s">
        <v>48</v>
      </c>
      <c r="AC11" s="111"/>
      <c r="AD11" s="111"/>
      <c r="AE11" s="111"/>
      <c r="AF11" s="111"/>
      <c r="AG11" s="114" t="str">
        <f>IF(AND(AG13="未達成",Y13&lt;0.285),"未達成","達成")</f>
        <v>達成</v>
      </c>
      <c r="AH11" s="115"/>
      <c r="AI11" s="4"/>
      <c r="AM11" s="4" t="s">
        <v>31</v>
      </c>
    </row>
    <row r="12" spans="2:39" ht="13.5" customHeight="1" thickBot="1" x14ac:dyDescent="0.2">
      <c r="B12" s="118" t="s">
        <v>3</v>
      </c>
      <c r="C12" s="118"/>
      <c r="D12" s="118"/>
      <c r="E12" s="118"/>
      <c r="F12" s="2" t="s">
        <v>11</v>
      </c>
      <c r="G12" s="44" t="s">
        <v>25</v>
      </c>
      <c r="H12" s="44"/>
      <c r="I12" s="45"/>
      <c r="J12" s="44"/>
      <c r="K12" s="44"/>
      <c r="L12" s="44"/>
      <c r="M12" s="44"/>
      <c r="N12" s="44"/>
      <c r="O12" s="44"/>
      <c r="P12" s="44"/>
      <c r="R12" s="4"/>
      <c r="S12" s="119" t="s">
        <v>0</v>
      </c>
      <c r="T12" s="120"/>
      <c r="U12" s="121">
        <f>+AI24+AI38+AI52+AI66+AI80+AI94+AI108+AI122+AI136+AI150+AI164+AI178+AI192+AI206+AI220+AI234+AI248+AI262+AI276+AI290+AI304</f>
        <v>254</v>
      </c>
      <c r="V12" s="122"/>
      <c r="W12" s="121">
        <f>AI25+AI39+AI53+AI67+AI81+AI95+AI109+AI123+AI137+AI151+AI165+AI179+AI193+AI207+AI221+AI235+AI249+AI263+AI277+AI291+AI305</f>
        <v>74</v>
      </c>
      <c r="X12" s="122"/>
      <c r="Y12" s="123">
        <f>ROUNDDOWN(W12/U12,3)</f>
        <v>0.29099999999999998</v>
      </c>
      <c r="Z12" s="124"/>
      <c r="AB12" s="112"/>
      <c r="AC12" s="113"/>
      <c r="AD12" s="113"/>
      <c r="AE12" s="113"/>
      <c r="AF12" s="113"/>
      <c r="AG12" s="116"/>
      <c r="AH12" s="117"/>
      <c r="AI12" s="4"/>
      <c r="AJ12" s="8"/>
    </row>
    <row r="13" spans="2:39" ht="13.5" customHeight="1" thickBot="1" x14ac:dyDescent="0.2">
      <c r="B13" s="118" t="s">
        <v>10</v>
      </c>
      <c r="C13" s="118"/>
      <c r="D13" s="118"/>
      <c r="E13" s="118"/>
      <c r="F13" s="2" t="s">
        <v>11</v>
      </c>
      <c r="G13" s="133">
        <v>45420</v>
      </c>
      <c r="H13" s="134"/>
      <c r="I13" s="134"/>
      <c r="J13" s="135"/>
      <c r="R13" s="4"/>
      <c r="S13" s="136" t="s">
        <v>7</v>
      </c>
      <c r="T13" s="137"/>
      <c r="U13" s="138">
        <f>+U12</f>
        <v>254</v>
      </c>
      <c r="V13" s="139"/>
      <c r="W13" s="138">
        <f>+AI27+AI41+AI55+AI69+AI83+AI97+AI111+AI125+AI139+AI153+AI167+AI181+AI195+AI209+AI223+AI237+AI251+AI265+AI279+AI293+AI307</f>
        <v>74</v>
      </c>
      <c r="X13" s="140"/>
      <c r="Y13" s="104">
        <f>ROUNDDOWN(W13/U13,3)</f>
        <v>0.29099999999999998</v>
      </c>
      <c r="Z13" s="105"/>
      <c r="AB13" s="61"/>
      <c r="AC13" s="61"/>
      <c r="AD13" s="61"/>
      <c r="AE13" s="61"/>
      <c r="AF13" s="61"/>
      <c r="AG13" s="62"/>
      <c r="AH13" s="62"/>
      <c r="AI13" s="9"/>
      <c r="AK13" s="8"/>
      <c r="AM13" s="58" t="s">
        <v>33</v>
      </c>
    </row>
    <row r="14" spans="2:39" ht="13.5" customHeight="1" x14ac:dyDescent="0.15">
      <c r="B14" s="125" t="s">
        <v>21</v>
      </c>
      <c r="C14" s="125"/>
      <c r="D14" s="125"/>
      <c r="E14" s="125"/>
      <c r="F14" s="2" t="s">
        <v>11</v>
      </c>
      <c r="G14" s="126">
        <v>45682</v>
      </c>
      <c r="H14" s="126"/>
      <c r="I14" s="126"/>
      <c r="J14" s="126"/>
      <c r="L14" s="127" t="s">
        <v>1</v>
      </c>
      <c r="M14" s="127"/>
      <c r="N14" s="127"/>
      <c r="O14" s="2" t="s">
        <v>11</v>
      </c>
      <c r="P14" s="129">
        <f>+G14-G13+1</f>
        <v>263</v>
      </c>
      <c r="Q14" s="129"/>
      <c r="R14" s="129"/>
      <c r="S14" s="130"/>
      <c r="T14" s="130"/>
      <c r="U14" s="131"/>
      <c r="V14" s="131"/>
      <c r="W14" s="131"/>
      <c r="X14" s="131"/>
      <c r="Y14" s="132"/>
      <c r="Z14" s="132"/>
      <c r="AA14" s="10"/>
      <c r="AB14" s="63"/>
      <c r="AC14" s="63"/>
      <c r="AD14" s="63"/>
      <c r="AE14" s="63"/>
      <c r="AF14" s="63"/>
      <c r="AG14" s="64"/>
      <c r="AH14" s="64"/>
      <c r="AI14" s="9"/>
      <c r="AK14" s="8"/>
      <c r="AM14" s="58" t="s">
        <v>34</v>
      </c>
    </row>
    <row r="15" spans="2:39" ht="18" customHeight="1" x14ac:dyDescent="0.15">
      <c r="B15" s="57"/>
      <c r="C15" s="59" t="s">
        <v>26</v>
      </c>
      <c r="D15" s="57"/>
      <c r="E15" s="57"/>
      <c r="G15" s="11"/>
      <c r="H15" s="11"/>
      <c r="I15" s="11"/>
      <c r="J15" s="11"/>
      <c r="K15" s="12"/>
      <c r="L15" s="58"/>
      <c r="M15" s="58"/>
      <c r="N15" s="58"/>
      <c r="P15" s="54"/>
      <c r="Q15" s="54"/>
      <c r="R15" s="54"/>
      <c r="AA15" s="10"/>
      <c r="AB15" s="13"/>
      <c r="AC15" s="13"/>
      <c r="AD15" s="13"/>
      <c r="AE15" s="13"/>
      <c r="AF15" s="13"/>
      <c r="AG15" s="13"/>
      <c r="AH15" s="13"/>
      <c r="AI15" s="9"/>
      <c r="AK15" s="8"/>
      <c r="AM15" s="58" t="s">
        <v>32</v>
      </c>
    </row>
    <row r="16" spans="2:39" ht="18" customHeight="1" x14ac:dyDescent="0.15">
      <c r="B16" s="57"/>
      <c r="C16" s="59" t="s">
        <v>27</v>
      </c>
      <c r="D16" s="57"/>
      <c r="E16" s="57"/>
      <c r="G16" s="11"/>
      <c r="H16" s="11"/>
      <c r="I16" s="11"/>
      <c r="J16" s="11"/>
      <c r="K16" s="12"/>
      <c r="L16" s="58"/>
      <c r="M16" s="58"/>
      <c r="N16" s="58"/>
      <c r="P16" s="54"/>
      <c r="Q16" s="54"/>
      <c r="R16" s="54"/>
      <c r="AA16" s="10"/>
      <c r="AB16" s="13"/>
      <c r="AC16" s="13"/>
      <c r="AD16" s="13"/>
      <c r="AE16" s="13"/>
      <c r="AF16" s="13"/>
      <c r="AG16" s="13"/>
      <c r="AH16" s="13"/>
      <c r="AI16" s="9"/>
      <c r="AK16" s="8"/>
      <c r="AM16" s="58" t="s">
        <v>35</v>
      </c>
    </row>
    <row r="17" spans="2:39" ht="18" customHeight="1" x14ac:dyDescent="0.15">
      <c r="B17" s="57"/>
      <c r="C17" s="59" t="s">
        <v>28</v>
      </c>
      <c r="D17" s="57"/>
      <c r="E17" s="57"/>
      <c r="G17" s="11"/>
      <c r="H17" s="11"/>
      <c r="I17" s="11"/>
      <c r="J17" s="11"/>
      <c r="K17" s="12"/>
      <c r="L17" s="58"/>
      <c r="M17" s="58"/>
      <c r="N17" s="58"/>
      <c r="P17" s="54"/>
      <c r="Q17" s="54"/>
      <c r="R17" s="54"/>
      <c r="AA17" s="10"/>
      <c r="AB17" s="13"/>
      <c r="AC17" s="13"/>
      <c r="AD17" s="13"/>
      <c r="AE17" s="13"/>
      <c r="AF17" s="13"/>
      <c r="AG17" s="13"/>
      <c r="AH17" s="13"/>
      <c r="AI17" s="9"/>
      <c r="AK17" s="8"/>
      <c r="AM17" s="58" t="s">
        <v>36</v>
      </c>
    </row>
    <row r="18" spans="2:39" ht="18" customHeight="1" x14ac:dyDescent="0.15">
      <c r="B18" s="57"/>
      <c r="C18" s="59" t="s">
        <v>29</v>
      </c>
      <c r="D18" s="57"/>
      <c r="E18" s="57"/>
      <c r="G18" s="11"/>
      <c r="H18" s="11"/>
      <c r="I18" s="11"/>
      <c r="J18" s="11"/>
      <c r="K18" s="12"/>
      <c r="L18" s="58"/>
      <c r="M18" s="58"/>
      <c r="N18" s="58"/>
      <c r="P18" s="54"/>
      <c r="Q18" s="54"/>
      <c r="R18" s="54"/>
      <c r="AA18" s="10"/>
      <c r="AB18" s="13"/>
      <c r="AC18" s="13"/>
      <c r="AD18" s="13"/>
      <c r="AE18" s="13"/>
      <c r="AF18" s="13"/>
      <c r="AG18" s="13"/>
      <c r="AH18" s="13"/>
      <c r="AI18" s="9"/>
      <c r="AK18" s="8"/>
    </row>
    <row r="19" spans="2:39" ht="13.5" hidden="1" customHeight="1" x14ac:dyDescent="0.15">
      <c r="C19" s="4">
        <f>YEAR(G13)</f>
        <v>2024</v>
      </c>
      <c r="D19" s="4">
        <f>MONTH(G13)</f>
        <v>5</v>
      </c>
      <c r="E19" s="4"/>
      <c r="F19" s="14">
        <f>DATE(C19,D19,1)</f>
        <v>45413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9" ht="13.5" customHeight="1" x14ac:dyDescent="0.15">
      <c r="B20" s="43" t="s">
        <v>13</v>
      </c>
      <c r="C20" s="80">
        <f>C21</f>
        <v>45413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1"/>
    </row>
    <row r="21" spans="2:39" hidden="1" x14ac:dyDescent="0.15">
      <c r="B21" s="25"/>
      <c r="C21" s="16">
        <f>DATE($C19,$D19,1)</f>
        <v>45413</v>
      </c>
      <c r="D21" s="17">
        <f>C21+1</f>
        <v>45414</v>
      </c>
      <c r="E21" s="17">
        <f t="shared" ref="E21:AG21" si="0">D21+1</f>
        <v>45415</v>
      </c>
      <c r="F21" s="17">
        <f t="shared" si="0"/>
        <v>45416</v>
      </c>
      <c r="G21" s="17">
        <f t="shared" si="0"/>
        <v>45417</v>
      </c>
      <c r="H21" s="17">
        <f t="shared" si="0"/>
        <v>45418</v>
      </c>
      <c r="I21" s="17">
        <f t="shared" si="0"/>
        <v>45419</v>
      </c>
      <c r="J21" s="17">
        <f t="shared" si="0"/>
        <v>45420</v>
      </c>
      <c r="K21" s="17">
        <f t="shared" si="0"/>
        <v>45421</v>
      </c>
      <c r="L21" s="17">
        <f t="shared" si="0"/>
        <v>45422</v>
      </c>
      <c r="M21" s="17">
        <f t="shared" si="0"/>
        <v>45423</v>
      </c>
      <c r="N21" s="17">
        <f t="shared" si="0"/>
        <v>45424</v>
      </c>
      <c r="O21" s="17">
        <f t="shared" si="0"/>
        <v>45425</v>
      </c>
      <c r="P21" s="17">
        <f t="shared" si="0"/>
        <v>45426</v>
      </c>
      <c r="Q21" s="17">
        <f t="shared" si="0"/>
        <v>45427</v>
      </c>
      <c r="R21" s="17">
        <f t="shared" si="0"/>
        <v>45428</v>
      </c>
      <c r="S21" s="17">
        <f t="shared" si="0"/>
        <v>45429</v>
      </c>
      <c r="T21" s="17">
        <f t="shared" si="0"/>
        <v>45430</v>
      </c>
      <c r="U21" s="17">
        <f t="shared" si="0"/>
        <v>45431</v>
      </c>
      <c r="V21" s="17">
        <f t="shared" si="0"/>
        <v>45432</v>
      </c>
      <c r="W21" s="17">
        <f t="shared" si="0"/>
        <v>45433</v>
      </c>
      <c r="X21" s="17">
        <f t="shared" si="0"/>
        <v>45434</v>
      </c>
      <c r="Y21" s="17">
        <f t="shared" si="0"/>
        <v>45435</v>
      </c>
      <c r="Z21" s="17">
        <f t="shared" si="0"/>
        <v>45436</v>
      </c>
      <c r="AA21" s="17">
        <f t="shared" si="0"/>
        <v>45437</v>
      </c>
      <c r="AB21" s="17">
        <f t="shared" si="0"/>
        <v>45438</v>
      </c>
      <c r="AC21" s="17">
        <f t="shared" si="0"/>
        <v>45439</v>
      </c>
      <c r="AD21" s="17">
        <f t="shared" si="0"/>
        <v>45440</v>
      </c>
      <c r="AE21" s="17">
        <f t="shared" si="0"/>
        <v>45441</v>
      </c>
      <c r="AF21" s="17">
        <f t="shared" si="0"/>
        <v>45442</v>
      </c>
      <c r="AG21" s="17">
        <f t="shared" si="0"/>
        <v>45443</v>
      </c>
      <c r="AH21" s="18"/>
      <c r="AI21" s="19"/>
    </row>
    <row r="22" spans="2:39" x14ac:dyDescent="0.15">
      <c r="B22" s="25" t="s">
        <v>14</v>
      </c>
      <c r="C22" s="21" t="str">
        <f>IF(C21&gt;=G13,C21,"")</f>
        <v/>
      </c>
      <c r="D22" s="22" t="str">
        <f t="shared" ref="D22:AE22" si="1">IF(D21&lt;$G13,"",IF(C21=EOMONTH(DATE($C19,$D19,1),0),"",IF(C21="","",C21+1)))</f>
        <v/>
      </c>
      <c r="E22" s="22" t="str">
        <f t="shared" si="1"/>
        <v/>
      </c>
      <c r="F22" s="22" t="str">
        <f t="shared" si="1"/>
        <v/>
      </c>
      <c r="G22" s="22" t="str">
        <f t="shared" si="1"/>
        <v/>
      </c>
      <c r="H22" s="22" t="str">
        <f t="shared" si="1"/>
        <v/>
      </c>
      <c r="I22" s="22" t="str">
        <f t="shared" si="1"/>
        <v/>
      </c>
      <c r="J22" s="22">
        <f t="shared" si="1"/>
        <v>45420</v>
      </c>
      <c r="K22" s="22">
        <f t="shared" si="1"/>
        <v>45421</v>
      </c>
      <c r="L22" s="22">
        <f t="shared" si="1"/>
        <v>45422</v>
      </c>
      <c r="M22" s="22">
        <f t="shared" si="1"/>
        <v>45423</v>
      </c>
      <c r="N22" s="22">
        <f t="shared" si="1"/>
        <v>45424</v>
      </c>
      <c r="O22" s="22">
        <f t="shared" si="1"/>
        <v>45425</v>
      </c>
      <c r="P22" s="22">
        <f t="shared" si="1"/>
        <v>45426</v>
      </c>
      <c r="Q22" s="22">
        <f t="shared" si="1"/>
        <v>45427</v>
      </c>
      <c r="R22" s="22">
        <f t="shared" si="1"/>
        <v>45428</v>
      </c>
      <c r="S22" s="22">
        <f t="shared" si="1"/>
        <v>45429</v>
      </c>
      <c r="T22" s="22">
        <f t="shared" si="1"/>
        <v>45430</v>
      </c>
      <c r="U22" s="22">
        <f t="shared" si="1"/>
        <v>45431</v>
      </c>
      <c r="V22" s="22">
        <f t="shared" si="1"/>
        <v>45432</v>
      </c>
      <c r="W22" s="22">
        <f t="shared" si="1"/>
        <v>45433</v>
      </c>
      <c r="X22" s="22">
        <f t="shared" si="1"/>
        <v>45434</v>
      </c>
      <c r="Y22" s="22">
        <f t="shared" si="1"/>
        <v>45435</v>
      </c>
      <c r="Z22" s="22">
        <f t="shared" si="1"/>
        <v>45436</v>
      </c>
      <c r="AA22" s="22">
        <f t="shared" si="1"/>
        <v>45437</v>
      </c>
      <c r="AB22" s="22">
        <f t="shared" si="1"/>
        <v>45438</v>
      </c>
      <c r="AC22" s="22">
        <f t="shared" si="1"/>
        <v>45439</v>
      </c>
      <c r="AD22" s="22">
        <f t="shared" si="1"/>
        <v>45440</v>
      </c>
      <c r="AE22" s="22">
        <f t="shared" si="1"/>
        <v>45441</v>
      </c>
      <c r="AF22" s="22">
        <f>IF(AF21&lt;$G13,"",IF(AE21=EOMONTH(DATE($C19,$D19,1),0),"",IF(AE22="","",AE22+1)))</f>
        <v>45442</v>
      </c>
      <c r="AG22" s="22">
        <f>IF(AG21&lt;$G13,"",IF(AF22=EOMONTH(DATE($C19,$D19,1),0),"",IF(AF22="","",AF22+1)))</f>
        <v>45443</v>
      </c>
      <c r="AH22" s="23" t="s">
        <v>15</v>
      </c>
      <c r="AI22" s="55">
        <f>+COUNTIFS(C23:AG23,"土",C24:AG24,"")+COUNTIFS(C23:AG23,"日",C24:AG24,"")</f>
        <v>6</v>
      </c>
      <c r="AM22" s="58" t="s">
        <v>37</v>
      </c>
    </row>
    <row r="23" spans="2:39" x14ac:dyDescent="0.15">
      <c r="B23" s="25" t="s">
        <v>5</v>
      </c>
      <c r="C23" s="51" t="str">
        <f>IFERROR(TEXT(WEEKDAY(+C22),"aaa"),"")</f>
        <v/>
      </c>
      <c r="D23" s="51" t="str">
        <f t="shared" ref="D23:AG23" si="2">IFERROR(TEXT(WEEKDAY(+D22),"aaa"),"")</f>
        <v/>
      </c>
      <c r="E23" s="51" t="str">
        <f t="shared" si="2"/>
        <v/>
      </c>
      <c r="F23" s="51" t="str">
        <f t="shared" si="2"/>
        <v/>
      </c>
      <c r="G23" s="51" t="str">
        <f t="shared" si="2"/>
        <v/>
      </c>
      <c r="H23" s="51" t="str">
        <f>IFERROR(TEXT(WEEKDAY(+H22),"aaa"),"")</f>
        <v/>
      </c>
      <c r="I23" s="51" t="str">
        <f t="shared" si="2"/>
        <v/>
      </c>
      <c r="J23" s="51" t="str">
        <f t="shared" si="2"/>
        <v>水</v>
      </c>
      <c r="K23" s="51" t="str">
        <f t="shared" si="2"/>
        <v>木</v>
      </c>
      <c r="L23" s="51" t="str">
        <f t="shared" si="2"/>
        <v>金</v>
      </c>
      <c r="M23" s="51" t="str">
        <f t="shared" si="2"/>
        <v>土</v>
      </c>
      <c r="N23" s="51" t="str">
        <f t="shared" si="2"/>
        <v>日</v>
      </c>
      <c r="O23" s="51" t="str">
        <f t="shared" si="2"/>
        <v>月</v>
      </c>
      <c r="P23" s="51" t="str">
        <f t="shared" si="2"/>
        <v>火</v>
      </c>
      <c r="Q23" s="51" t="str">
        <f t="shared" si="2"/>
        <v>水</v>
      </c>
      <c r="R23" s="51" t="str">
        <f t="shared" si="2"/>
        <v>木</v>
      </c>
      <c r="S23" s="51" t="str">
        <f t="shared" si="2"/>
        <v>金</v>
      </c>
      <c r="T23" s="51" t="str">
        <f t="shared" si="2"/>
        <v>土</v>
      </c>
      <c r="U23" s="51" t="str">
        <f t="shared" si="2"/>
        <v>日</v>
      </c>
      <c r="V23" s="51" t="str">
        <f t="shared" si="2"/>
        <v>月</v>
      </c>
      <c r="W23" s="51" t="str">
        <f t="shared" si="2"/>
        <v>火</v>
      </c>
      <c r="X23" s="51" t="str">
        <f t="shared" si="2"/>
        <v>水</v>
      </c>
      <c r="Y23" s="51" t="str">
        <f t="shared" si="2"/>
        <v>木</v>
      </c>
      <c r="Z23" s="51" t="str">
        <f t="shared" si="2"/>
        <v>金</v>
      </c>
      <c r="AA23" s="51" t="str">
        <f t="shared" si="2"/>
        <v>土</v>
      </c>
      <c r="AB23" s="51" t="str">
        <f t="shared" si="2"/>
        <v>日</v>
      </c>
      <c r="AC23" s="51" t="str">
        <f t="shared" si="2"/>
        <v>月</v>
      </c>
      <c r="AD23" s="51" t="str">
        <f t="shared" si="2"/>
        <v>火</v>
      </c>
      <c r="AE23" s="51" t="str">
        <f t="shared" si="2"/>
        <v>水</v>
      </c>
      <c r="AF23" s="51" t="str">
        <f t="shared" si="2"/>
        <v>木</v>
      </c>
      <c r="AG23" s="51" t="str">
        <f t="shared" si="2"/>
        <v>金</v>
      </c>
      <c r="AH23" s="23" t="s">
        <v>17</v>
      </c>
      <c r="AI23" s="55">
        <f>+COUNTIF(C24:AG24,"夏休")+COUNTIF(C24:AG24,"冬休")+COUNTIF(C24:AG24,"中止")+COUNTIF(C24:AG24,"工場")+COUNTIF(C24:AG24,"他")</f>
        <v>0</v>
      </c>
      <c r="AJ23" s="26"/>
      <c r="AM23" s="58" t="s">
        <v>46</v>
      </c>
    </row>
    <row r="24" spans="2:39" ht="13.5" customHeight="1" x14ac:dyDescent="0.15">
      <c r="B24" s="82" t="s">
        <v>16</v>
      </c>
      <c r="C24" s="8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6"/>
      <c r="AH24" s="27" t="s">
        <v>2</v>
      </c>
      <c r="AI24" s="28">
        <f>COUNT(C22:AG22)-AI23</f>
        <v>24</v>
      </c>
      <c r="AJ24" s="26"/>
    </row>
    <row r="25" spans="2:39" ht="13.5" customHeight="1" x14ac:dyDescent="0.15">
      <c r="B25" s="83"/>
      <c r="C25" s="84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6"/>
      <c r="AH25" s="27" t="s">
        <v>6</v>
      </c>
      <c r="AI25" s="56">
        <f>+COUNTIF(C26:AG27,"休")</f>
        <v>6</v>
      </c>
      <c r="AJ25" s="30" t="str">
        <f>IF(AI26&gt;0.285,"",IF(AI25&lt;AI22,"←計画日数が足りません",""))</f>
        <v/>
      </c>
    </row>
    <row r="26" spans="2:39" ht="13.5" customHeight="1" x14ac:dyDescent="0.15">
      <c r="B26" s="77" t="s">
        <v>0</v>
      </c>
      <c r="C26" s="78"/>
      <c r="D26" s="69"/>
      <c r="E26" s="69"/>
      <c r="F26" s="69"/>
      <c r="G26" s="69"/>
      <c r="H26" s="69"/>
      <c r="I26" s="69"/>
      <c r="J26" s="69"/>
      <c r="K26" s="69"/>
      <c r="L26" s="69"/>
      <c r="M26" s="69" t="s">
        <v>20</v>
      </c>
      <c r="N26" s="69" t="s">
        <v>20</v>
      </c>
      <c r="O26" s="69"/>
      <c r="P26" s="69"/>
      <c r="Q26" s="69"/>
      <c r="R26" s="69"/>
      <c r="S26" s="69"/>
      <c r="T26" s="69" t="s">
        <v>20</v>
      </c>
      <c r="U26" s="69" t="s">
        <v>20</v>
      </c>
      <c r="V26" s="69"/>
      <c r="W26" s="69"/>
      <c r="X26" s="69"/>
      <c r="Y26" s="69"/>
      <c r="Z26" s="69"/>
      <c r="AA26" s="69" t="s">
        <v>20</v>
      </c>
      <c r="AB26" s="69" t="s">
        <v>20</v>
      </c>
      <c r="AC26" s="69"/>
      <c r="AD26" s="69"/>
      <c r="AE26" s="69"/>
      <c r="AF26" s="69"/>
      <c r="AG26" s="70"/>
      <c r="AH26" s="27" t="s">
        <v>8</v>
      </c>
      <c r="AI26" s="31">
        <f>+AI25/AI24</f>
        <v>0.25</v>
      </c>
      <c r="AJ26" s="26"/>
    </row>
    <row r="27" spans="2:39" x14ac:dyDescent="0.15">
      <c r="B27" s="77"/>
      <c r="C27" s="7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27" t="s">
        <v>9</v>
      </c>
      <c r="AI27" s="29">
        <f>+COUNTA(C28:AG29)</f>
        <v>6</v>
      </c>
      <c r="AJ27" s="26"/>
    </row>
    <row r="28" spans="2:39" x14ac:dyDescent="0.15">
      <c r="B28" s="71" t="s">
        <v>7</v>
      </c>
      <c r="C28" s="73"/>
      <c r="D28" s="67"/>
      <c r="E28" s="67"/>
      <c r="F28" s="67"/>
      <c r="G28" s="67"/>
      <c r="H28" s="67"/>
      <c r="I28" s="67"/>
      <c r="J28" s="67"/>
      <c r="K28" s="67"/>
      <c r="L28" s="67"/>
      <c r="M28" s="67" t="s">
        <v>20</v>
      </c>
      <c r="N28" s="67" t="s">
        <v>20</v>
      </c>
      <c r="O28" s="67"/>
      <c r="P28" s="67"/>
      <c r="Q28" s="67"/>
      <c r="R28" s="67"/>
      <c r="S28" s="67"/>
      <c r="T28" s="67" t="s">
        <v>20</v>
      </c>
      <c r="U28" s="67" t="s">
        <v>20</v>
      </c>
      <c r="V28" s="67"/>
      <c r="W28" s="67"/>
      <c r="X28" s="67"/>
      <c r="Y28" s="67"/>
      <c r="Z28" s="67"/>
      <c r="AA28" s="67" t="s">
        <v>20</v>
      </c>
      <c r="AB28" s="67" t="s">
        <v>20</v>
      </c>
      <c r="AC28" s="67"/>
      <c r="AD28" s="67"/>
      <c r="AE28" s="67"/>
      <c r="AF28" s="67"/>
      <c r="AG28" s="65"/>
      <c r="AH28" s="32" t="s">
        <v>4</v>
      </c>
      <c r="AI28" s="33">
        <f>+AI27/AI24</f>
        <v>0.25</v>
      </c>
      <c r="AJ28" s="26"/>
    </row>
    <row r="29" spans="2:39" x14ac:dyDescent="0.15">
      <c r="B29" s="72"/>
      <c r="C29" s="74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6"/>
      <c r="AH29" s="34"/>
      <c r="AI29" s="35"/>
      <c r="AJ29" s="30"/>
    </row>
    <row r="30" spans="2:39" hidden="1" x14ac:dyDescent="0.15">
      <c r="B30" s="15"/>
      <c r="C30" s="46" t="e">
        <f t="shared" ref="C30:AG30" si="3">IF(AND(DAY(C22)&gt;=22,DAY(C22)&lt;=28,C23="土"),1,0)</f>
        <v>#VALUE!</v>
      </c>
      <c r="D30" s="46" t="e">
        <f t="shared" si="3"/>
        <v>#VALUE!</v>
      </c>
      <c r="E30" s="46" t="e">
        <f t="shared" si="3"/>
        <v>#VALUE!</v>
      </c>
      <c r="F30" s="46" t="e">
        <f t="shared" si="3"/>
        <v>#VALUE!</v>
      </c>
      <c r="G30" s="46" t="e">
        <f t="shared" si="3"/>
        <v>#VALUE!</v>
      </c>
      <c r="H30" s="46" t="e">
        <f t="shared" si="3"/>
        <v>#VALUE!</v>
      </c>
      <c r="I30" s="46" t="e">
        <f t="shared" si="3"/>
        <v>#VALUE!</v>
      </c>
      <c r="J30" s="46">
        <f t="shared" si="3"/>
        <v>0</v>
      </c>
      <c r="K30" s="46">
        <f t="shared" si="3"/>
        <v>0</v>
      </c>
      <c r="L30" s="46">
        <f t="shared" si="3"/>
        <v>0</v>
      </c>
      <c r="M30" s="46">
        <f t="shared" si="3"/>
        <v>0</v>
      </c>
      <c r="N30" s="46">
        <f t="shared" si="3"/>
        <v>0</v>
      </c>
      <c r="O30" s="46">
        <f t="shared" si="3"/>
        <v>0</v>
      </c>
      <c r="P30" s="46">
        <f t="shared" si="3"/>
        <v>0</v>
      </c>
      <c r="Q30" s="46">
        <f t="shared" si="3"/>
        <v>0</v>
      </c>
      <c r="R30" s="46">
        <f t="shared" si="3"/>
        <v>0</v>
      </c>
      <c r="S30" s="46">
        <f t="shared" si="3"/>
        <v>0</v>
      </c>
      <c r="T30" s="46">
        <f t="shared" si="3"/>
        <v>0</v>
      </c>
      <c r="U30" s="46">
        <f t="shared" si="3"/>
        <v>0</v>
      </c>
      <c r="V30" s="46">
        <f t="shared" si="3"/>
        <v>0</v>
      </c>
      <c r="W30" s="46">
        <f t="shared" si="3"/>
        <v>0</v>
      </c>
      <c r="X30" s="46">
        <f t="shared" si="3"/>
        <v>0</v>
      </c>
      <c r="Y30" s="46">
        <f t="shared" si="3"/>
        <v>0</v>
      </c>
      <c r="Z30" s="46">
        <f t="shared" si="3"/>
        <v>0</v>
      </c>
      <c r="AA30" s="46">
        <f t="shared" si="3"/>
        <v>1</v>
      </c>
      <c r="AB30" s="46">
        <f t="shared" si="3"/>
        <v>0</v>
      </c>
      <c r="AC30" s="46">
        <f t="shared" si="3"/>
        <v>0</v>
      </c>
      <c r="AD30" s="46">
        <f t="shared" si="3"/>
        <v>0</v>
      </c>
      <c r="AE30" s="46">
        <f>IF(AND(DAY(AE22)&gt;=22,DAY(AE22)&lt;=28,AE23="土"),1,0)</f>
        <v>0</v>
      </c>
      <c r="AF30" s="46">
        <f t="shared" si="3"/>
        <v>0</v>
      </c>
      <c r="AG30" s="46">
        <f t="shared" si="3"/>
        <v>0</v>
      </c>
      <c r="AH30" s="47" t="s">
        <v>18</v>
      </c>
      <c r="AI30" s="48">
        <f>_xlfn.AGGREGATE(9,6,C30:AG30)</f>
        <v>1</v>
      </c>
      <c r="AJ30" s="30"/>
    </row>
    <row r="31" spans="2:39" hidden="1" x14ac:dyDescent="0.15">
      <c r="B31" s="15"/>
      <c r="C31" s="49" t="e">
        <f t="shared" ref="C31:AG31" si="4">IF(AND(DAY(C22)&gt;=22,DAY(C22)&lt;=28,C23="土",OR(C28="休",C28="雨")),1,0)</f>
        <v>#VALUE!</v>
      </c>
      <c r="D31" s="49" t="e">
        <f t="shared" si="4"/>
        <v>#VALUE!</v>
      </c>
      <c r="E31" s="49" t="e">
        <f t="shared" si="4"/>
        <v>#VALUE!</v>
      </c>
      <c r="F31" s="49" t="e">
        <f t="shared" si="4"/>
        <v>#VALUE!</v>
      </c>
      <c r="G31" s="49" t="e">
        <f t="shared" si="4"/>
        <v>#VALUE!</v>
      </c>
      <c r="H31" s="49" t="e">
        <f t="shared" si="4"/>
        <v>#VALUE!</v>
      </c>
      <c r="I31" s="49" t="e">
        <f t="shared" si="4"/>
        <v>#VALUE!</v>
      </c>
      <c r="J31" s="49">
        <f t="shared" si="4"/>
        <v>0</v>
      </c>
      <c r="K31" s="49">
        <f t="shared" si="4"/>
        <v>0</v>
      </c>
      <c r="L31" s="49">
        <f t="shared" si="4"/>
        <v>0</v>
      </c>
      <c r="M31" s="49">
        <f t="shared" si="4"/>
        <v>0</v>
      </c>
      <c r="N31" s="49">
        <f t="shared" si="4"/>
        <v>0</v>
      </c>
      <c r="O31" s="49">
        <f t="shared" si="4"/>
        <v>0</v>
      </c>
      <c r="P31" s="49">
        <f t="shared" si="4"/>
        <v>0</v>
      </c>
      <c r="Q31" s="49">
        <f t="shared" si="4"/>
        <v>0</v>
      </c>
      <c r="R31" s="49">
        <f t="shared" si="4"/>
        <v>0</v>
      </c>
      <c r="S31" s="49">
        <f t="shared" si="4"/>
        <v>0</v>
      </c>
      <c r="T31" s="49">
        <f t="shared" si="4"/>
        <v>0</v>
      </c>
      <c r="U31" s="49">
        <f t="shared" si="4"/>
        <v>0</v>
      </c>
      <c r="V31" s="49">
        <f t="shared" si="4"/>
        <v>0</v>
      </c>
      <c r="W31" s="49">
        <f t="shared" si="4"/>
        <v>0</v>
      </c>
      <c r="X31" s="49">
        <f t="shared" si="4"/>
        <v>0</v>
      </c>
      <c r="Y31" s="49">
        <f t="shared" si="4"/>
        <v>0</v>
      </c>
      <c r="Z31" s="49">
        <f t="shared" si="4"/>
        <v>0</v>
      </c>
      <c r="AA31" s="49">
        <f t="shared" si="4"/>
        <v>1</v>
      </c>
      <c r="AB31" s="49">
        <f t="shared" si="4"/>
        <v>0</v>
      </c>
      <c r="AC31" s="49">
        <f t="shared" si="4"/>
        <v>0</v>
      </c>
      <c r="AD31" s="49">
        <f t="shared" si="4"/>
        <v>0</v>
      </c>
      <c r="AE31" s="49">
        <f t="shared" si="4"/>
        <v>0</v>
      </c>
      <c r="AF31" s="49">
        <f t="shared" si="4"/>
        <v>0</v>
      </c>
      <c r="AG31" s="49">
        <f t="shared" si="4"/>
        <v>0</v>
      </c>
      <c r="AH31" s="50" t="s">
        <v>19</v>
      </c>
      <c r="AI31" s="48">
        <f>_xlfn.AGGREGATE(9,6,C31:AG31)</f>
        <v>1</v>
      </c>
      <c r="AJ31" s="30"/>
    </row>
    <row r="32" spans="2:39" x14ac:dyDescent="0.15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6" hidden="1" x14ac:dyDescent="0.15">
      <c r="C33" s="2">
        <f>YEAR(C36)</f>
        <v>2024</v>
      </c>
      <c r="D33" s="2">
        <f>MONTH(C36)</f>
        <v>6</v>
      </c>
    </row>
    <row r="34" spans="2:36" x14ac:dyDescent="0.15">
      <c r="B34" s="6" t="s">
        <v>13</v>
      </c>
      <c r="C34" s="79">
        <f>C36</f>
        <v>45444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1"/>
    </row>
    <row r="35" spans="2:36" hidden="1" x14ac:dyDescent="0.15">
      <c r="B35" s="36"/>
      <c r="C35" s="22">
        <f>DATE($C33,$D33,1)</f>
        <v>45444</v>
      </c>
      <c r="D35" s="22">
        <f>C35+1</f>
        <v>45445</v>
      </c>
      <c r="E35" s="22">
        <f t="shared" ref="E35:AG35" si="5">D35+1</f>
        <v>45446</v>
      </c>
      <c r="F35" s="22">
        <f t="shared" si="5"/>
        <v>45447</v>
      </c>
      <c r="G35" s="22">
        <f t="shared" si="5"/>
        <v>45448</v>
      </c>
      <c r="H35" s="22">
        <f t="shared" si="5"/>
        <v>45449</v>
      </c>
      <c r="I35" s="22">
        <f t="shared" si="5"/>
        <v>45450</v>
      </c>
      <c r="J35" s="22">
        <f t="shared" si="5"/>
        <v>45451</v>
      </c>
      <c r="K35" s="22">
        <f t="shared" si="5"/>
        <v>45452</v>
      </c>
      <c r="L35" s="22">
        <f t="shared" si="5"/>
        <v>45453</v>
      </c>
      <c r="M35" s="22">
        <f t="shared" si="5"/>
        <v>45454</v>
      </c>
      <c r="N35" s="22">
        <f t="shared" si="5"/>
        <v>45455</v>
      </c>
      <c r="O35" s="22">
        <f t="shared" si="5"/>
        <v>45456</v>
      </c>
      <c r="P35" s="22">
        <f t="shared" si="5"/>
        <v>45457</v>
      </c>
      <c r="Q35" s="22">
        <f t="shared" si="5"/>
        <v>45458</v>
      </c>
      <c r="R35" s="22">
        <f t="shared" si="5"/>
        <v>45459</v>
      </c>
      <c r="S35" s="22">
        <f t="shared" si="5"/>
        <v>45460</v>
      </c>
      <c r="T35" s="22">
        <f t="shared" si="5"/>
        <v>45461</v>
      </c>
      <c r="U35" s="22">
        <f t="shared" si="5"/>
        <v>45462</v>
      </c>
      <c r="V35" s="22">
        <f t="shared" si="5"/>
        <v>45463</v>
      </c>
      <c r="W35" s="22">
        <f t="shared" si="5"/>
        <v>45464</v>
      </c>
      <c r="X35" s="22">
        <f t="shared" si="5"/>
        <v>45465</v>
      </c>
      <c r="Y35" s="22">
        <f t="shared" si="5"/>
        <v>45466</v>
      </c>
      <c r="Z35" s="22">
        <f t="shared" si="5"/>
        <v>45467</v>
      </c>
      <c r="AA35" s="22">
        <f t="shared" si="5"/>
        <v>45468</v>
      </c>
      <c r="AB35" s="22">
        <f t="shared" si="5"/>
        <v>45469</v>
      </c>
      <c r="AC35" s="22">
        <f t="shared" si="5"/>
        <v>45470</v>
      </c>
      <c r="AD35" s="22">
        <f t="shared" si="5"/>
        <v>45471</v>
      </c>
      <c r="AE35" s="22">
        <f t="shared" si="5"/>
        <v>45472</v>
      </c>
      <c r="AF35" s="22">
        <f t="shared" si="5"/>
        <v>45473</v>
      </c>
      <c r="AG35" s="22">
        <f t="shared" si="5"/>
        <v>45474</v>
      </c>
      <c r="AH35" s="37"/>
      <c r="AI35" s="38"/>
    </row>
    <row r="36" spans="2:36" x14ac:dyDescent="0.15">
      <c r="B36" s="20" t="s">
        <v>14</v>
      </c>
      <c r="C36" s="39">
        <f>IF(EDATE(C21,1)&gt;$G$14,"",EDATE(C21,1))</f>
        <v>45444</v>
      </c>
      <c r="D36" s="22">
        <f>IF(D35&gt;$G$14,"",IF(C36=EOMONTH(DATE($C33,$D33,1),0),"",IF(C36="","",C36+1)))</f>
        <v>45445</v>
      </c>
      <c r="E36" s="22">
        <f t="shared" ref="E36:AG36" si="6">IF(E35&gt;$G$14,"",IF(D36=EOMONTH(DATE($C33,$D33,1),0),"",IF(D36="","",D36+1)))</f>
        <v>45446</v>
      </c>
      <c r="F36" s="22">
        <f t="shared" si="6"/>
        <v>45447</v>
      </c>
      <c r="G36" s="22">
        <f t="shared" si="6"/>
        <v>45448</v>
      </c>
      <c r="H36" s="22">
        <f t="shared" si="6"/>
        <v>45449</v>
      </c>
      <c r="I36" s="22">
        <f t="shared" si="6"/>
        <v>45450</v>
      </c>
      <c r="J36" s="22">
        <f t="shared" si="6"/>
        <v>45451</v>
      </c>
      <c r="K36" s="22">
        <f t="shared" si="6"/>
        <v>45452</v>
      </c>
      <c r="L36" s="22">
        <f t="shared" si="6"/>
        <v>45453</v>
      </c>
      <c r="M36" s="22">
        <f t="shared" si="6"/>
        <v>45454</v>
      </c>
      <c r="N36" s="22">
        <f t="shared" si="6"/>
        <v>45455</v>
      </c>
      <c r="O36" s="22">
        <f t="shared" si="6"/>
        <v>45456</v>
      </c>
      <c r="P36" s="22">
        <f t="shared" si="6"/>
        <v>45457</v>
      </c>
      <c r="Q36" s="22">
        <f t="shared" si="6"/>
        <v>45458</v>
      </c>
      <c r="R36" s="22">
        <f t="shared" si="6"/>
        <v>45459</v>
      </c>
      <c r="S36" s="22">
        <f t="shared" si="6"/>
        <v>45460</v>
      </c>
      <c r="T36" s="22">
        <f t="shared" si="6"/>
        <v>45461</v>
      </c>
      <c r="U36" s="22">
        <f t="shared" si="6"/>
        <v>45462</v>
      </c>
      <c r="V36" s="22">
        <f t="shared" si="6"/>
        <v>45463</v>
      </c>
      <c r="W36" s="22">
        <f t="shared" si="6"/>
        <v>45464</v>
      </c>
      <c r="X36" s="22">
        <f>IF(X35&gt;$G$14,"",IF(W36=EOMONTH(DATE($C33,$D33,1),0),"",IF(W36="","",W36+1)))</f>
        <v>45465</v>
      </c>
      <c r="Y36" s="22">
        <f t="shared" si="6"/>
        <v>45466</v>
      </c>
      <c r="Z36" s="22">
        <f t="shared" si="6"/>
        <v>45467</v>
      </c>
      <c r="AA36" s="22">
        <f>IF(AA35&gt;$G$14,"",IF(Z36=EOMONTH(DATE($C33,$D33,1),0),"",IF(Z36="","",Z36+1)))</f>
        <v>45468</v>
      </c>
      <c r="AB36" s="22">
        <f t="shared" si="6"/>
        <v>45469</v>
      </c>
      <c r="AC36" s="22">
        <f t="shared" si="6"/>
        <v>45470</v>
      </c>
      <c r="AD36" s="22">
        <f t="shared" si="6"/>
        <v>45471</v>
      </c>
      <c r="AE36" s="22">
        <f t="shared" si="6"/>
        <v>45472</v>
      </c>
      <c r="AF36" s="22">
        <f t="shared" si="6"/>
        <v>45473</v>
      </c>
      <c r="AG36" s="22" t="str">
        <f t="shared" si="6"/>
        <v/>
      </c>
      <c r="AH36" s="23" t="s">
        <v>15</v>
      </c>
      <c r="AI36" s="55">
        <f>+COUNTIFS(C37:AG37,"土",C38:AG38,"")+COUNTIFS(C37:AG37,"日",C38:AG38,"")</f>
        <v>10</v>
      </c>
    </row>
    <row r="37" spans="2:36" s="26" customFormat="1" x14ac:dyDescent="0.15">
      <c r="B37" s="40" t="s">
        <v>5</v>
      </c>
      <c r="C37" s="51" t="str">
        <f>IFERROR(TEXT(WEEKDAY(+C36),"aaa"),"")</f>
        <v>土</v>
      </c>
      <c r="D37" s="51" t="str">
        <f t="shared" ref="D37:AG37" si="7">IFERROR(TEXT(WEEKDAY(+D36),"aaa"),"")</f>
        <v>日</v>
      </c>
      <c r="E37" s="51" t="str">
        <f t="shared" si="7"/>
        <v>月</v>
      </c>
      <c r="F37" s="51" t="str">
        <f t="shared" si="7"/>
        <v>火</v>
      </c>
      <c r="G37" s="51" t="str">
        <f t="shared" si="7"/>
        <v>水</v>
      </c>
      <c r="H37" s="51" t="str">
        <f t="shared" si="7"/>
        <v>木</v>
      </c>
      <c r="I37" s="51" t="str">
        <f t="shared" si="7"/>
        <v>金</v>
      </c>
      <c r="J37" s="51" t="str">
        <f t="shared" si="7"/>
        <v>土</v>
      </c>
      <c r="K37" s="51" t="str">
        <f t="shared" si="7"/>
        <v>日</v>
      </c>
      <c r="L37" s="51" t="str">
        <f t="shared" si="7"/>
        <v>月</v>
      </c>
      <c r="M37" s="51" t="str">
        <f t="shared" si="7"/>
        <v>火</v>
      </c>
      <c r="N37" s="51" t="str">
        <f t="shared" si="7"/>
        <v>水</v>
      </c>
      <c r="O37" s="51" t="str">
        <f t="shared" si="7"/>
        <v>木</v>
      </c>
      <c r="P37" s="51" t="str">
        <f t="shared" si="7"/>
        <v>金</v>
      </c>
      <c r="Q37" s="51" t="str">
        <f t="shared" si="7"/>
        <v>土</v>
      </c>
      <c r="R37" s="51" t="str">
        <f t="shared" si="7"/>
        <v>日</v>
      </c>
      <c r="S37" s="51" t="str">
        <f t="shared" si="7"/>
        <v>月</v>
      </c>
      <c r="T37" s="51" t="str">
        <f t="shared" si="7"/>
        <v>火</v>
      </c>
      <c r="U37" s="51" t="str">
        <f t="shared" si="7"/>
        <v>水</v>
      </c>
      <c r="V37" s="51" t="str">
        <f t="shared" si="7"/>
        <v>木</v>
      </c>
      <c r="W37" s="51" t="str">
        <f t="shared" si="7"/>
        <v>金</v>
      </c>
      <c r="X37" s="51" t="str">
        <f t="shared" si="7"/>
        <v>土</v>
      </c>
      <c r="Y37" s="51" t="str">
        <f t="shared" si="7"/>
        <v>日</v>
      </c>
      <c r="Z37" s="51" t="str">
        <f t="shared" si="7"/>
        <v>月</v>
      </c>
      <c r="AA37" s="51" t="str">
        <f>IFERROR(TEXT(WEEKDAY(+AA36),"aaa"),"")</f>
        <v>火</v>
      </c>
      <c r="AB37" s="51" t="str">
        <f t="shared" si="7"/>
        <v>水</v>
      </c>
      <c r="AC37" s="51" t="str">
        <f t="shared" si="7"/>
        <v>木</v>
      </c>
      <c r="AD37" s="51" t="str">
        <f t="shared" si="7"/>
        <v>金</v>
      </c>
      <c r="AE37" s="51" t="str">
        <f t="shared" si="7"/>
        <v>土</v>
      </c>
      <c r="AF37" s="51" t="str">
        <f t="shared" si="7"/>
        <v>日</v>
      </c>
      <c r="AG37" s="51" t="str">
        <f t="shared" si="7"/>
        <v/>
      </c>
      <c r="AH37" s="23" t="s">
        <v>17</v>
      </c>
      <c r="AI37" s="24">
        <f>+COUNTIF(C38:AG38,"夏休")+COUNTIF(C38:AG38,"冬休")+COUNTIF(C38:AG38,"中止")+COUNTIF(C38:AG38,"工場")+COUNTIF(C38:AG38,"他")</f>
        <v>0</v>
      </c>
    </row>
    <row r="38" spans="2:36" s="26" customFormat="1" ht="13.5" customHeight="1" x14ac:dyDescent="0.15">
      <c r="B38" s="82" t="s">
        <v>16</v>
      </c>
      <c r="C38" s="8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6"/>
      <c r="AH38" s="27" t="s">
        <v>2</v>
      </c>
      <c r="AI38" s="28">
        <f>COUNT(C36:AG36)-AI37</f>
        <v>30</v>
      </c>
    </row>
    <row r="39" spans="2:36" s="26" customFormat="1" ht="13.5" customHeight="1" x14ac:dyDescent="0.15">
      <c r="B39" s="83"/>
      <c r="C39" s="8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6"/>
      <c r="AH39" s="27" t="s">
        <v>6</v>
      </c>
      <c r="AI39" s="56">
        <f>+COUNTIF(C40:AG41,"休")</f>
        <v>10</v>
      </c>
      <c r="AJ39" s="30" t="str">
        <f>IF(AI40&gt;0.285,"",IF(AI39&lt;AI36,"←計画日数が足りません",""))</f>
        <v/>
      </c>
    </row>
    <row r="40" spans="2:36" s="26" customFormat="1" ht="13.5" customHeight="1" x14ac:dyDescent="0.15">
      <c r="B40" s="77" t="s">
        <v>0</v>
      </c>
      <c r="C40" s="97" t="s">
        <v>20</v>
      </c>
      <c r="D40" s="95" t="s">
        <v>20</v>
      </c>
      <c r="E40" s="86"/>
      <c r="F40" s="86"/>
      <c r="G40" s="95"/>
      <c r="H40" s="69"/>
      <c r="I40" s="69"/>
      <c r="J40" s="69" t="s">
        <v>20</v>
      </c>
      <c r="K40" s="69" t="s">
        <v>20</v>
      </c>
      <c r="L40" s="86"/>
      <c r="M40" s="86"/>
      <c r="N40" s="95"/>
      <c r="O40" s="69"/>
      <c r="P40" s="69"/>
      <c r="Q40" s="69" t="s">
        <v>20</v>
      </c>
      <c r="R40" s="69" t="s">
        <v>20</v>
      </c>
      <c r="S40" s="86"/>
      <c r="T40" s="95"/>
      <c r="U40" s="95"/>
      <c r="V40" s="69"/>
      <c r="W40" s="69"/>
      <c r="X40" s="69" t="s">
        <v>20</v>
      </c>
      <c r="Y40" s="69" t="s">
        <v>20</v>
      </c>
      <c r="Z40" s="67"/>
      <c r="AA40" s="67"/>
      <c r="AB40" s="69"/>
      <c r="AC40" s="69"/>
      <c r="AD40" s="69"/>
      <c r="AE40" s="69" t="s">
        <v>20</v>
      </c>
      <c r="AF40" s="69" t="s">
        <v>20</v>
      </c>
      <c r="AG40" s="70"/>
      <c r="AH40" s="27" t="s">
        <v>8</v>
      </c>
      <c r="AI40" s="31">
        <f>+AI39/AI38</f>
        <v>0.33333333333333331</v>
      </c>
    </row>
    <row r="41" spans="2:36" s="26" customFormat="1" x14ac:dyDescent="0.15">
      <c r="B41" s="77"/>
      <c r="C41" s="98"/>
      <c r="D41" s="96"/>
      <c r="E41" s="85"/>
      <c r="F41" s="85"/>
      <c r="G41" s="96"/>
      <c r="H41" s="69"/>
      <c r="I41" s="69"/>
      <c r="J41" s="69"/>
      <c r="K41" s="69"/>
      <c r="L41" s="85"/>
      <c r="M41" s="85"/>
      <c r="N41" s="96"/>
      <c r="O41" s="69"/>
      <c r="P41" s="69"/>
      <c r="Q41" s="69"/>
      <c r="R41" s="69"/>
      <c r="S41" s="85"/>
      <c r="T41" s="96"/>
      <c r="U41" s="96"/>
      <c r="V41" s="69"/>
      <c r="W41" s="69"/>
      <c r="X41" s="69"/>
      <c r="Y41" s="69"/>
      <c r="Z41" s="67"/>
      <c r="AA41" s="67"/>
      <c r="AB41" s="69"/>
      <c r="AC41" s="69"/>
      <c r="AD41" s="69"/>
      <c r="AE41" s="69"/>
      <c r="AF41" s="69"/>
      <c r="AG41" s="70"/>
      <c r="AH41" s="27" t="s">
        <v>9</v>
      </c>
      <c r="AI41" s="28">
        <f>+COUNTA(C42:AG43)</f>
        <v>10</v>
      </c>
    </row>
    <row r="42" spans="2:36" s="26" customFormat="1" x14ac:dyDescent="0.15">
      <c r="B42" s="71" t="s">
        <v>7</v>
      </c>
      <c r="C42" s="93" t="s">
        <v>20</v>
      </c>
      <c r="D42" s="86" t="s">
        <v>20</v>
      </c>
      <c r="E42" s="86"/>
      <c r="F42" s="86"/>
      <c r="G42" s="86"/>
      <c r="H42" s="67"/>
      <c r="I42" s="67"/>
      <c r="J42" s="67" t="s">
        <v>20</v>
      </c>
      <c r="K42" s="67" t="s">
        <v>20</v>
      </c>
      <c r="L42" s="86"/>
      <c r="M42" s="86"/>
      <c r="N42" s="86"/>
      <c r="O42" s="67"/>
      <c r="P42" s="67"/>
      <c r="Q42" s="67" t="s">
        <v>20</v>
      </c>
      <c r="R42" s="67" t="s">
        <v>20</v>
      </c>
      <c r="S42" s="86"/>
      <c r="T42" s="86"/>
      <c r="U42" s="86"/>
      <c r="V42" s="67"/>
      <c r="W42" s="67"/>
      <c r="X42" s="67" t="s">
        <v>20</v>
      </c>
      <c r="Y42" s="67" t="s">
        <v>20</v>
      </c>
      <c r="Z42" s="85"/>
      <c r="AA42" s="85"/>
      <c r="AB42" s="67"/>
      <c r="AC42" s="67"/>
      <c r="AD42" s="67"/>
      <c r="AE42" s="67" t="s">
        <v>20</v>
      </c>
      <c r="AF42" s="67" t="s">
        <v>20</v>
      </c>
      <c r="AG42" s="65"/>
      <c r="AH42" s="32" t="s">
        <v>4</v>
      </c>
      <c r="AI42" s="33">
        <f>+AI41/AI38</f>
        <v>0.33333333333333331</v>
      </c>
    </row>
    <row r="43" spans="2:36" s="26" customFormat="1" x14ac:dyDescent="0.15">
      <c r="B43" s="72"/>
      <c r="C43" s="94"/>
      <c r="D43" s="87"/>
      <c r="E43" s="87"/>
      <c r="F43" s="87"/>
      <c r="G43" s="87"/>
      <c r="H43" s="68"/>
      <c r="I43" s="68"/>
      <c r="J43" s="68"/>
      <c r="K43" s="68"/>
      <c r="L43" s="87"/>
      <c r="M43" s="87"/>
      <c r="N43" s="87"/>
      <c r="O43" s="68"/>
      <c r="P43" s="68"/>
      <c r="Q43" s="68"/>
      <c r="R43" s="68"/>
      <c r="S43" s="87"/>
      <c r="T43" s="87"/>
      <c r="U43" s="87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6"/>
      <c r="AH43" s="34"/>
      <c r="AI43" s="35"/>
      <c r="AJ43" s="30"/>
    </row>
    <row r="44" spans="2:36" hidden="1" x14ac:dyDescent="0.15">
      <c r="B44" s="15"/>
      <c r="C44" s="46">
        <f t="shared" ref="C44:AG44" si="8">IF(AND(DAY(C36)&gt;=22,DAY(C36)&lt;=28,C37="土"),1,0)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  <c r="H44" s="46">
        <f t="shared" si="8"/>
        <v>0</v>
      </c>
      <c r="I44" s="46">
        <f t="shared" si="8"/>
        <v>0</v>
      </c>
      <c r="J44" s="46">
        <f t="shared" si="8"/>
        <v>0</v>
      </c>
      <c r="K44" s="46">
        <f t="shared" si="8"/>
        <v>0</v>
      </c>
      <c r="L44" s="46">
        <f t="shared" si="8"/>
        <v>0</v>
      </c>
      <c r="M44" s="46">
        <f t="shared" si="8"/>
        <v>0</v>
      </c>
      <c r="N44" s="46">
        <f t="shared" si="8"/>
        <v>0</v>
      </c>
      <c r="O44" s="46">
        <f t="shared" si="8"/>
        <v>0</v>
      </c>
      <c r="P44" s="46">
        <f t="shared" si="8"/>
        <v>0</v>
      </c>
      <c r="Q44" s="46">
        <f t="shared" si="8"/>
        <v>0</v>
      </c>
      <c r="R44" s="46">
        <f t="shared" si="8"/>
        <v>0</v>
      </c>
      <c r="S44" s="46">
        <f t="shared" si="8"/>
        <v>0</v>
      </c>
      <c r="T44" s="46">
        <f t="shared" si="8"/>
        <v>0</v>
      </c>
      <c r="U44" s="46">
        <f t="shared" si="8"/>
        <v>0</v>
      </c>
      <c r="V44" s="46">
        <f t="shared" si="8"/>
        <v>0</v>
      </c>
      <c r="W44" s="46">
        <f t="shared" si="8"/>
        <v>0</v>
      </c>
      <c r="X44" s="46">
        <f t="shared" si="8"/>
        <v>1</v>
      </c>
      <c r="Y44" s="46">
        <f t="shared" si="8"/>
        <v>0</v>
      </c>
      <c r="Z44" s="46">
        <f t="shared" si="8"/>
        <v>0</v>
      </c>
      <c r="AA44" s="46">
        <f t="shared" si="8"/>
        <v>0</v>
      </c>
      <c r="AB44" s="46">
        <f t="shared" si="8"/>
        <v>0</v>
      </c>
      <c r="AC44" s="46">
        <f t="shared" si="8"/>
        <v>0</v>
      </c>
      <c r="AD44" s="46">
        <f t="shared" si="8"/>
        <v>0</v>
      </c>
      <c r="AE44" s="46">
        <f t="shared" si="8"/>
        <v>0</v>
      </c>
      <c r="AF44" s="46">
        <f t="shared" si="8"/>
        <v>0</v>
      </c>
      <c r="AG44" s="46" t="e">
        <f t="shared" si="8"/>
        <v>#VALUE!</v>
      </c>
      <c r="AH44" s="47" t="s">
        <v>18</v>
      </c>
      <c r="AI44" s="48">
        <f>_xlfn.AGGREGATE(9,6,C44:AG44)</f>
        <v>1</v>
      </c>
      <c r="AJ44" s="30"/>
    </row>
    <row r="45" spans="2:36" hidden="1" x14ac:dyDescent="0.15">
      <c r="B45" s="15"/>
      <c r="C45" s="49">
        <f t="shared" ref="C45:AB45" si="9">IF(AND(DAY(C36)&gt;=22,DAY(C36)&lt;=28,C37="土",OR(C42="休",C42="雨")),1,0)</f>
        <v>0</v>
      </c>
      <c r="D45" s="49">
        <f t="shared" si="9"/>
        <v>0</v>
      </c>
      <c r="E45" s="49">
        <f t="shared" si="9"/>
        <v>0</v>
      </c>
      <c r="F45" s="49">
        <f t="shared" si="9"/>
        <v>0</v>
      </c>
      <c r="G45" s="49">
        <f t="shared" si="9"/>
        <v>0</v>
      </c>
      <c r="H45" s="49">
        <f t="shared" si="9"/>
        <v>0</v>
      </c>
      <c r="I45" s="49">
        <f t="shared" si="9"/>
        <v>0</v>
      </c>
      <c r="J45" s="49">
        <f t="shared" si="9"/>
        <v>0</v>
      </c>
      <c r="K45" s="49">
        <f t="shared" si="9"/>
        <v>0</v>
      </c>
      <c r="L45" s="49">
        <f t="shared" si="9"/>
        <v>0</v>
      </c>
      <c r="M45" s="49">
        <f t="shared" si="9"/>
        <v>0</v>
      </c>
      <c r="N45" s="49">
        <f t="shared" si="9"/>
        <v>0</v>
      </c>
      <c r="O45" s="49">
        <f t="shared" si="9"/>
        <v>0</v>
      </c>
      <c r="P45" s="49">
        <f t="shared" si="9"/>
        <v>0</v>
      </c>
      <c r="Q45" s="49">
        <f t="shared" si="9"/>
        <v>0</v>
      </c>
      <c r="R45" s="49">
        <f t="shared" si="9"/>
        <v>0</v>
      </c>
      <c r="S45" s="49">
        <f t="shared" si="9"/>
        <v>0</v>
      </c>
      <c r="T45" s="49">
        <f t="shared" si="9"/>
        <v>0</v>
      </c>
      <c r="U45" s="49">
        <f t="shared" si="9"/>
        <v>0</v>
      </c>
      <c r="V45" s="49">
        <f t="shared" si="9"/>
        <v>0</v>
      </c>
      <c r="W45" s="49">
        <f t="shared" si="9"/>
        <v>0</v>
      </c>
      <c r="X45" s="49">
        <f t="shared" si="9"/>
        <v>1</v>
      </c>
      <c r="Y45" s="49">
        <f t="shared" si="9"/>
        <v>0</v>
      </c>
      <c r="Z45" s="49">
        <f t="shared" si="9"/>
        <v>0</v>
      </c>
      <c r="AA45" s="49">
        <f t="shared" si="9"/>
        <v>0</v>
      </c>
      <c r="AB45" s="49">
        <f t="shared" si="9"/>
        <v>0</v>
      </c>
      <c r="AC45" s="49">
        <f t="shared" ref="AC45:AG45" si="10">IF(AND(DAY(AC36)&gt;=22,DAY(AC36)&lt;=28,AC37="土",OR(AC42="休",AC42="雨")),1,0)</f>
        <v>0</v>
      </c>
      <c r="AD45" s="49">
        <f t="shared" si="10"/>
        <v>0</v>
      </c>
      <c r="AE45" s="49">
        <f t="shared" si="10"/>
        <v>0</v>
      </c>
      <c r="AF45" s="49">
        <f t="shared" si="10"/>
        <v>0</v>
      </c>
      <c r="AG45" s="49" t="e">
        <f t="shared" si="10"/>
        <v>#VALUE!</v>
      </c>
      <c r="AH45" s="50" t="s">
        <v>19</v>
      </c>
      <c r="AI45" s="48">
        <f>_xlfn.AGGREGATE(9,6,C45:AG45)</f>
        <v>1</v>
      </c>
      <c r="AJ45" s="30"/>
    </row>
    <row r="46" spans="2:36" x14ac:dyDescent="0.15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2:36" hidden="1" x14ac:dyDescent="0.15">
      <c r="C47" s="2">
        <f>YEAR(C50)</f>
        <v>2024</v>
      </c>
      <c r="D47" s="2">
        <f>MONTH(C50)</f>
        <v>7</v>
      </c>
    </row>
    <row r="48" spans="2:36" x14ac:dyDescent="0.15">
      <c r="B48" s="6" t="s">
        <v>13</v>
      </c>
      <c r="C48" s="79">
        <f>C50</f>
        <v>45474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</row>
    <row r="49" spans="2:36" hidden="1" x14ac:dyDescent="0.15">
      <c r="B49" s="36"/>
      <c r="C49" s="22">
        <f>DATE($C47,$D47,1)</f>
        <v>45474</v>
      </c>
      <c r="D49" s="22">
        <f t="shared" ref="D49:AG49" si="11">C49+1</f>
        <v>45475</v>
      </c>
      <c r="E49" s="22">
        <f t="shared" si="11"/>
        <v>45476</v>
      </c>
      <c r="F49" s="22">
        <f t="shared" si="11"/>
        <v>45477</v>
      </c>
      <c r="G49" s="22">
        <f t="shared" si="11"/>
        <v>45478</v>
      </c>
      <c r="H49" s="22">
        <f t="shared" si="11"/>
        <v>45479</v>
      </c>
      <c r="I49" s="22">
        <f t="shared" si="11"/>
        <v>45480</v>
      </c>
      <c r="J49" s="22">
        <f t="shared" si="11"/>
        <v>45481</v>
      </c>
      <c r="K49" s="22">
        <f t="shared" si="11"/>
        <v>45482</v>
      </c>
      <c r="L49" s="22">
        <f t="shared" si="11"/>
        <v>45483</v>
      </c>
      <c r="M49" s="22">
        <f t="shared" si="11"/>
        <v>45484</v>
      </c>
      <c r="N49" s="22">
        <f t="shared" si="11"/>
        <v>45485</v>
      </c>
      <c r="O49" s="22">
        <f t="shared" si="11"/>
        <v>45486</v>
      </c>
      <c r="P49" s="22">
        <f t="shared" si="11"/>
        <v>45487</v>
      </c>
      <c r="Q49" s="22">
        <f t="shared" si="11"/>
        <v>45488</v>
      </c>
      <c r="R49" s="22">
        <f t="shared" si="11"/>
        <v>45489</v>
      </c>
      <c r="S49" s="22">
        <f t="shared" si="11"/>
        <v>45490</v>
      </c>
      <c r="T49" s="22">
        <f t="shared" si="11"/>
        <v>45491</v>
      </c>
      <c r="U49" s="22">
        <f t="shared" si="11"/>
        <v>45492</v>
      </c>
      <c r="V49" s="22">
        <f t="shared" si="11"/>
        <v>45493</v>
      </c>
      <c r="W49" s="22">
        <f t="shared" si="11"/>
        <v>45494</v>
      </c>
      <c r="X49" s="22">
        <f t="shared" si="11"/>
        <v>45495</v>
      </c>
      <c r="Y49" s="22">
        <f t="shared" si="11"/>
        <v>45496</v>
      </c>
      <c r="Z49" s="22">
        <f t="shared" si="11"/>
        <v>45497</v>
      </c>
      <c r="AA49" s="22">
        <f t="shared" si="11"/>
        <v>45498</v>
      </c>
      <c r="AB49" s="22">
        <f t="shared" si="11"/>
        <v>45499</v>
      </c>
      <c r="AC49" s="22">
        <f t="shared" si="11"/>
        <v>45500</v>
      </c>
      <c r="AD49" s="22">
        <f t="shared" si="11"/>
        <v>45501</v>
      </c>
      <c r="AE49" s="22">
        <f t="shared" si="11"/>
        <v>45502</v>
      </c>
      <c r="AF49" s="22">
        <f t="shared" si="11"/>
        <v>45503</v>
      </c>
      <c r="AG49" s="22">
        <f t="shared" si="11"/>
        <v>45504</v>
      </c>
      <c r="AH49" s="37"/>
      <c r="AI49" s="38"/>
    </row>
    <row r="50" spans="2:36" x14ac:dyDescent="0.15">
      <c r="B50" s="20" t="s">
        <v>14</v>
      </c>
      <c r="C50" s="39">
        <f>IF(EDATE(C35,1)&gt;$G$14,"",EDATE(C35,1))</f>
        <v>45474</v>
      </c>
      <c r="D50" s="22">
        <f t="shared" ref="D50:AG50" si="12">IF(D49&gt;$G$14,"",IF(C50=EOMONTH(DATE($C47,$D47,1),0),"",IF(C50="","",C50+1)))</f>
        <v>45475</v>
      </c>
      <c r="E50" s="22">
        <f t="shared" si="12"/>
        <v>45476</v>
      </c>
      <c r="F50" s="22">
        <f t="shared" si="12"/>
        <v>45477</v>
      </c>
      <c r="G50" s="22">
        <f t="shared" si="12"/>
        <v>45478</v>
      </c>
      <c r="H50" s="22">
        <f t="shared" si="12"/>
        <v>45479</v>
      </c>
      <c r="I50" s="22">
        <f t="shared" si="12"/>
        <v>45480</v>
      </c>
      <c r="J50" s="22">
        <f t="shared" si="12"/>
        <v>45481</v>
      </c>
      <c r="K50" s="22">
        <f t="shared" si="12"/>
        <v>45482</v>
      </c>
      <c r="L50" s="22">
        <f t="shared" si="12"/>
        <v>45483</v>
      </c>
      <c r="M50" s="22">
        <f t="shared" si="12"/>
        <v>45484</v>
      </c>
      <c r="N50" s="22">
        <f t="shared" si="12"/>
        <v>45485</v>
      </c>
      <c r="O50" s="22">
        <f t="shared" si="12"/>
        <v>45486</v>
      </c>
      <c r="P50" s="22">
        <f t="shared" si="12"/>
        <v>45487</v>
      </c>
      <c r="Q50" s="22">
        <f t="shared" si="12"/>
        <v>45488</v>
      </c>
      <c r="R50" s="22">
        <f t="shared" si="12"/>
        <v>45489</v>
      </c>
      <c r="S50" s="22">
        <f t="shared" si="12"/>
        <v>45490</v>
      </c>
      <c r="T50" s="22">
        <f t="shared" si="12"/>
        <v>45491</v>
      </c>
      <c r="U50" s="22">
        <f t="shared" si="12"/>
        <v>45492</v>
      </c>
      <c r="V50" s="22">
        <f t="shared" si="12"/>
        <v>45493</v>
      </c>
      <c r="W50" s="22">
        <f t="shared" si="12"/>
        <v>45494</v>
      </c>
      <c r="X50" s="22">
        <f t="shared" si="12"/>
        <v>45495</v>
      </c>
      <c r="Y50" s="22">
        <f t="shared" si="12"/>
        <v>45496</v>
      </c>
      <c r="Z50" s="22">
        <f t="shared" si="12"/>
        <v>45497</v>
      </c>
      <c r="AA50" s="22">
        <f t="shared" si="12"/>
        <v>45498</v>
      </c>
      <c r="AB50" s="22">
        <f t="shared" si="12"/>
        <v>45499</v>
      </c>
      <c r="AC50" s="22">
        <f t="shared" si="12"/>
        <v>45500</v>
      </c>
      <c r="AD50" s="22">
        <f t="shared" si="12"/>
        <v>45501</v>
      </c>
      <c r="AE50" s="22">
        <f t="shared" si="12"/>
        <v>45502</v>
      </c>
      <c r="AF50" s="22">
        <f t="shared" si="12"/>
        <v>45503</v>
      </c>
      <c r="AG50" s="22">
        <f t="shared" si="12"/>
        <v>45504</v>
      </c>
      <c r="AH50" s="23" t="s">
        <v>15</v>
      </c>
      <c r="AI50" s="24">
        <f>+COUNTIFS(C51:AG51,"土",C52:AG52,"")+COUNTIFS(C51:AG51,"日",C52:AG52,"")</f>
        <v>8</v>
      </c>
    </row>
    <row r="51" spans="2:36" s="26" customFormat="1" x14ac:dyDescent="0.15">
      <c r="B51" s="40" t="s">
        <v>5</v>
      </c>
      <c r="C51" s="51" t="str">
        <f>IFERROR(TEXT(WEEKDAY(+C50),"aaa"),"")</f>
        <v>月</v>
      </c>
      <c r="D51" s="51" t="str">
        <f t="shared" ref="D51:AG51" si="13">IFERROR(TEXT(WEEKDAY(+D50),"aaa"),"")</f>
        <v>火</v>
      </c>
      <c r="E51" s="51" t="str">
        <f t="shared" si="13"/>
        <v>水</v>
      </c>
      <c r="F51" s="51" t="str">
        <f t="shared" si="13"/>
        <v>木</v>
      </c>
      <c r="G51" s="51" t="str">
        <f t="shared" si="13"/>
        <v>金</v>
      </c>
      <c r="H51" s="51" t="str">
        <f t="shared" si="13"/>
        <v>土</v>
      </c>
      <c r="I51" s="51" t="str">
        <f t="shared" si="13"/>
        <v>日</v>
      </c>
      <c r="J51" s="51" t="str">
        <f t="shared" si="13"/>
        <v>月</v>
      </c>
      <c r="K51" s="51" t="str">
        <f t="shared" si="13"/>
        <v>火</v>
      </c>
      <c r="L51" s="51" t="str">
        <f t="shared" si="13"/>
        <v>水</v>
      </c>
      <c r="M51" s="51" t="str">
        <f t="shared" si="13"/>
        <v>木</v>
      </c>
      <c r="N51" s="51" t="str">
        <f t="shared" si="13"/>
        <v>金</v>
      </c>
      <c r="O51" s="51" t="str">
        <f t="shared" si="13"/>
        <v>土</v>
      </c>
      <c r="P51" s="51" t="str">
        <f t="shared" si="13"/>
        <v>日</v>
      </c>
      <c r="Q51" s="51" t="str">
        <f t="shared" si="13"/>
        <v>月</v>
      </c>
      <c r="R51" s="51" t="str">
        <f t="shared" si="13"/>
        <v>火</v>
      </c>
      <c r="S51" s="51" t="str">
        <f t="shared" si="13"/>
        <v>水</v>
      </c>
      <c r="T51" s="51" t="str">
        <f t="shared" si="13"/>
        <v>木</v>
      </c>
      <c r="U51" s="51" t="str">
        <f t="shared" si="13"/>
        <v>金</v>
      </c>
      <c r="V51" s="51" t="str">
        <f t="shared" si="13"/>
        <v>土</v>
      </c>
      <c r="W51" s="51" t="str">
        <f t="shared" si="13"/>
        <v>日</v>
      </c>
      <c r="X51" s="51" t="str">
        <f t="shared" si="13"/>
        <v>月</v>
      </c>
      <c r="Y51" s="51" t="str">
        <f t="shared" si="13"/>
        <v>火</v>
      </c>
      <c r="Z51" s="51" t="str">
        <f t="shared" si="13"/>
        <v>水</v>
      </c>
      <c r="AA51" s="51" t="str">
        <f t="shared" si="13"/>
        <v>木</v>
      </c>
      <c r="AB51" s="51" t="str">
        <f t="shared" si="13"/>
        <v>金</v>
      </c>
      <c r="AC51" s="51" t="str">
        <f t="shared" si="13"/>
        <v>土</v>
      </c>
      <c r="AD51" s="51" t="str">
        <f t="shared" si="13"/>
        <v>日</v>
      </c>
      <c r="AE51" s="51" t="str">
        <f t="shared" si="13"/>
        <v>月</v>
      </c>
      <c r="AF51" s="51" t="str">
        <f t="shared" si="13"/>
        <v>火</v>
      </c>
      <c r="AG51" s="51" t="str">
        <f t="shared" si="13"/>
        <v>水</v>
      </c>
      <c r="AH51" s="23" t="s">
        <v>17</v>
      </c>
      <c r="AI51" s="24">
        <f>+COUNTIF(C52:AG52,"夏休")+COUNTIF(C52:AG52,"冬休")+COUNTIF(C52:AG52,"中止")+COUNTIF(C52:AG52,"工場")+COUNTIF(C52:AG52,"他")</f>
        <v>0</v>
      </c>
    </row>
    <row r="52" spans="2:36" s="26" customFormat="1" ht="13.5" customHeight="1" x14ac:dyDescent="0.15">
      <c r="B52" s="82" t="s">
        <v>16</v>
      </c>
      <c r="C52" s="8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6"/>
      <c r="AH52" s="27" t="s">
        <v>2</v>
      </c>
      <c r="AI52" s="28">
        <f>COUNT(C50:AG50)-AI51</f>
        <v>31</v>
      </c>
    </row>
    <row r="53" spans="2:36" s="26" customFormat="1" ht="13.5" customHeight="1" x14ac:dyDescent="0.15">
      <c r="B53" s="83"/>
      <c r="C53" s="84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6"/>
      <c r="AH53" s="27" t="s">
        <v>6</v>
      </c>
      <c r="AI53" s="29">
        <f>+COUNTIF(C54:AG55,"休")</f>
        <v>8</v>
      </c>
      <c r="AJ53" s="30" t="str">
        <f>IF(AI54&gt;0.285,"",IF(AI53&lt;AI50,"←計画日数が足りません",""))</f>
        <v/>
      </c>
    </row>
    <row r="54" spans="2:36" s="26" customFormat="1" ht="13.5" customHeight="1" x14ac:dyDescent="0.15">
      <c r="B54" s="77" t="s">
        <v>0</v>
      </c>
      <c r="C54" s="78"/>
      <c r="D54" s="69"/>
      <c r="E54" s="69"/>
      <c r="F54" s="69"/>
      <c r="G54" s="69"/>
      <c r="H54" s="69" t="s">
        <v>20</v>
      </c>
      <c r="I54" s="69" t="s">
        <v>20</v>
      </c>
      <c r="J54" s="67"/>
      <c r="K54" s="69"/>
      <c r="L54" s="69"/>
      <c r="M54" s="69"/>
      <c r="N54" s="69"/>
      <c r="O54" s="69" t="s">
        <v>20</v>
      </c>
      <c r="P54" s="69" t="s">
        <v>20</v>
      </c>
      <c r="Q54" s="67"/>
      <c r="R54" s="69"/>
      <c r="S54" s="69"/>
      <c r="T54" s="69"/>
      <c r="U54" s="69"/>
      <c r="V54" s="69" t="s">
        <v>20</v>
      </c>
      <c r="W54" s="69" t="s">
        <v>20</v>
      </c>
      <c r="X54" s="67"/>
      <c r="Y54" s="69"/>
      <c r="Z54" s="69"/>
      <c r="AA54" s="69"/>
      <c r="AB54" s="69"/>
      <c r="AC54" s="69" t="s">
        <v>20</v>
      </c>
      <c r="AD54" s="69" t="s">
        <v>20</v>
      </c>
      <c r="AE54" s="67"/>
      <c r="AF54" s="69"/>
      <c r="AG54" s="70"/>
      <c r="AH54" s="27" t="s">
        <v>8</v>
      </c>
      <c r="AI54" s="31">
        <f>+AI53/AI52</f>
        <v>0.25806451612903225</v>
      </c>
    </row>
    <row r="55" spans="2:36" s="26" customFormat="1" x14ac:dyDescent="0.15">
      <c r="B55" s="77"/>
      <c r="C55" s="78"/>
      <c r="D55" s="69"/>
      <c r="E55" s="69"/>
      <c r="F55" s="69"/>
      <c r="G55" s="69"/>
      <c r="H55" s="69"/>
      <c r="I55" s="69"/>
      <c r="J55" s="67"/>
      <c r="K55" s="69"/>
      <c r="L55" s="69"/>
      <c r="M55" s="69"/>
      <c r="N55" s="69"/>
      <c r="O55" s="69"/>
      <c r="P55" s="69"/>
      <c r="Q55" s="67"/>
      <c r="R55" s="69"/>
      <c r="S55" s="69"/>
      <c r="T55" s="69"/>
      <c r="U55" s="69"/>
      <c r="V55" s="69"/>
      <c r="W55" s="69"/>
      <c r="X55" s="67"/>
      <c r="Y55" s="69"/>
      <c r="Z55" s="69"/>
      <c r="AA55" s="69"/>
      <c r="AB55" s="69"/>
      <c r="AC55" s="69"/>
      <c r="AD55" s="69"/>
      <c r="AE55" s="67"/>
      <c r="AF55" s="69"/>
      <c r="AG55" s="70"/>
      <c r="AH55" s="27" t="s">
        <v>9</v>
      </c>
      <c r="AI55" s="29">
        <f>+COUNTA(C56:AG57)</f>
        <v>8</v>
      </c>
    </row>
    <row r="56" spans="2:36" s="26" customFormat="1" x14ac:dyDescent="0.15">
      <c r="B56" s="71" t="s">
        <v>7</v>
      </c>
      <c r="C56" s="73"/>
      <c r="D56" s="67"/>
      <c r="E56" s="67"/>
      <c r="F56" s="67"/>
      <c r="G56" s="67"/>
      <c r="H56" s="67" t="s">
        <v>20</v>
      </c>
      <c r="I56" s="67" t="s">
        <v>20</v>
      </c>
      <c r="J56" s="85"/>
      <c r="K56" s="67"/>
      <c r="L56" s="67"/>
      <c r="M56" s="67"/>
      <c r="N56" s="67"/>
      <c r="O56" s="67" t="s">
        <v>20</v>
      </c>
      <c r="P56" s="67" t="s">
        <v>20</v>
      </c>
      <c r="Q56" s="85"/>
      <c r="R56" s="67"/>
      <c r="S56" s="67"/>
      <c r="T56" s="67"/>
      <c r="U56" s="67" t="s">
        <v>22</v>
      </c>
      <c r="V56" s="67" t="s">
        <v>20</v>
      </c>
      <c r="W56" s="67"/>
      <c r="X56" s="85"/>
      <c r="Y56" s="67"/>
      <c r="Z56" s="67"/>
      <c r="AA56" s="67"/>
      <c r="AB56" s="67"/>
      <c r="AC56" s="67" t="s">
        <v>20</v>
      </c>
      <c r="AD56" s="67" t="s">
        <v>20</v>
      </c>
      <c r="AE56" s="85"/>
      <c r="AF56" s="67"/>
      <c r="AG56" s="65"/>
      <c r="AH56" s="32" t="s">
        <v>4</v>
      </c>
      <c r="AI56" s="33">
        <f>+AI55/AI52</f>
        <v>0.25806451612903225</v>
      </c>
    </row>
    <row r="57" spans="2:36" s="26" customFormat="1" x14ac:dyDescent="0.15">
      <c r="B57" s="72"/>
      <c r="C57" s="74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6"/>
      <c r="AH57" s="34"/>
      <c r="AI57" s="35"/>
      <c r="AJ57" s="30"/>
    </row>
    <row r="58" spans="2:36" hidden="1" x14ac:dyDescent="0.15">
      <c r="B58" s="15"/>
      <c r="C58" s="46">
        <f t="shared" ref="C58:AG58" si="14">IF(AND(DAY(C50)&gt;=22,DAY(C50)&lt;=28,C51="土"),1,0)</f>
        <v>0</v>
      </c>
      <c r="D58" s="46">
        <f t="shared" si="14"/>
        <v>0</v>
      </c>
      <c r="E58" s="46">
        <f t="shared" si="14"/>
        <v>0</v>
      </c>
      <c r="F58" s="46">
        <f t="shared" si="14"/>
        <v>0</v>
      </c>
      <c r="G58" s="46">
        <f t="shared" si="14"/>
        <v>0</v>
      </c>
      <c r="H58" s="46">
        <f t="shared" si="14"/>
        <v>0</v>
      </c>
      <c r="I58" s="46">
        <f t="shared" si="14"/>
        <v>0</v>
      </c>
      <c r="J58" s="46">
        <f t="shared" si="14"/>
        <v>0</v>
      </c>
      <c r="K58" s="46">
        <f t="shared" si="14"/>
        <v>0</v>
      </c>
      <c r="L58" s="46">
        <f t="shared" si="14"/>
        <v>0</v>
      </c>
      <c r="M58" s="46">
        <f t="shared" si="14"/>
        <v>0</v>
      </c>
      <c r="N58" s="46">
        <f t="shared" si="14"/>
        <v>0</v>
      </c>
      <c r="O58" s="46">
        <f t="shared" si="14"/>
        <v>0</v>
      </c>
      <c r="P58" s="46">
        <f t="shared" si="14"/>
        <v>0</v>
      </c>
      <c r="Q58" s="46">
        <f t="shared" si="14"/>
        <v>0</v>
      </c>
      <c r="R58" s="46">
        <f t="shared" si="14"/>
        <v>0</v>
      </c>
      <c r="S58" s="46">
        <f t="shared" si="14"/>
        <v>0</v>
      </c>
      <c r="T58" s="46">
        <f t="shared" si="14"/>
        <v>0</v>
      </c>
      <c r="U58" s="46">
        <f t="shared" si="14"/>
        <v>0</v>
      </c>
      <c r="V58" s="46">
        <f t="shared" si="14"/>
        <v>0</v>
      </c>
      <c r="W58" s="46">
        <f t="shared" si="14"/>
        <v>0</v>
      </c>
      <c r="X58" s="46">
        <f t="shared" si="14"/>
        <v>0</v>
      </c>
      <c r="Y58" s="46">
        <f t="shared" si="14"/>
        <v>0</v>
      </c>
      <c r="Z58" s="46">
        <f t="shared" si="14"/>
        <v>0</v>
      </c>
      <c r="AA58" s="46">
        <f t="shared" si="14"/>
        <v>0</v>
      </c>
      <c r="AB58" s="46">
        <f t="shared" si="14"/>
        <v>0</v>
      </c>
      <c r="AC58" s="46">
        <f t="shared" si="14"/>
        <v>1</v>
      </c>
      <c r="AD58" s="46">
        <f t="shared" si="14"/>
        <v>0</v>
      </c>
      <c r="AE58" s="46">
        <f t="shared" si="14"/>
        <v>0</v>
      </c>
      <c r="AF58" s="46">
        <f t="shared" si="14"/>
        <v>0</v>
      </c>
      <c r="AG58" s="46">
        <f t="shared" si="14"/>
        <v>0</v>
      </c>
      <c r="AH58" s="47" t="s">
        <v>18</v>
      </c>
      <c r="AI58" s="48">
        <f>_xlfn.AGGREGATE(9,6,C58:AG58)</f>
        <v>1</v>
      </c>
      <c r="AJ58" s="30"/>
    </row>
    <row r="59" spans="2:36" hidden="1" x14ac:dyDescent="0.15">
      <c r="B59" s="15"/>
      <c r="C59" s="49">
        <f t="shared" ref="C59:AG59" si="15">IF(AND(DAY(C50)&gt;=22,DAY(C50)&lt;=28,C51="土",OR(C56="休",C56="雨")),1,0)</f>
        <v>0</v>
      </c>
      <c r="D59" s="49">
        <f t="shared" si="15"/>
        <v>0</v>
      </c>
      <c r="E59" s="49">
        <f t="shared" si="15"/>
        <v>0</v>
      </c>
      <c r="F59" s="49">
        <f t="shared" si="15"/>
        <v>0</v>
      </c>
      <c r="G59" s="49">
        <f t="shared" si="15"/>
        <v>0</v>
      </c>
      <c r="H59" s="49">
        <f t="shared" si="15"/>
        <v>0</v>
      </c>
      <c r="I59" s="49">
        <f t="shared" si="15"/>
        <v>0</v>
      </c>
      <c r="J59" s="49">
        <f t="shared" si="15"/>
        <v>0</v>
      </c>
      <c r="K59" s="49">
        <f t="shared" si="15"/>
        <v>0</v>
      </c>
      <c r="L59" s="49">
        <f t="shared" si="15"/>
        <v>0</v>
      </c>
      <c r="M59" s="49">
        <f t="shared" si="15"/>
        <v>0</v>
      </c>
      <c r="N59" s="49">
        <f t="shared" si="15"/>
        <v>0</v>
      </c>
      <c r="O59" s="49">
        <f t="shared" si="15"/>
        <v>0</v>
      </c>
      <c r="P59" s="49">
        <f t="shared" si="15"/>
        <v>0</v>
      </c>
      <c r="Q59" s="49">
        <f t="shared" si="15"/>
        <v>0</v>
      </c>
      <c r="R59" s="49">
        <f t="shared" si="15"/>
        <v>0</v>
      </c>
      <c r="S59" s="49">
        <f t="shared" si="15"/>
        <v>0</v>
      </c>
      <c r="T59" s="49">
        <f t="shared" si="15"/>
        <v>0</v>
      </c>
      <c r="U59" s="49">
        <f t="shared" si="15"/>
        <v>0</v>
      </c>
      <c r="V59" s="49">
        <f t="shared" si="15"/>
        <v>0</v>
      </c>
      <c r="W59" s="49">
        <f t="shared" si="15"/>
        <v>0</v>
      </c>
      <c r="X59" s="49">
        <f t="shared" si="15"/>
        <v>0</v>
      </c>
      <c r="Y59" s="49">
        <f t="shared" si="15"/>
        <v>0</v>
      </c>
      <c r="Z59" s="49">
        <f t="shared" si="15"/>
        <v>0</v>
      </c>
      <c r="AA59" s="49">
        <f t="shared" si="15"/>
        <v>0</v>
      </c>
      <c r="AB59" s="49">
        <f t="shared" si="15"/>
        <v>0</v>
      </c>
      <c r="AC59" s="49">
        <f t="shared" si="15"/>
        <v>1</v>
      </c>
      <c r="AD59" s="49">
        <f t="shared" si="15"/>
        <v>0</v>
      </c>
      <c r="AE59" s="49">
        <f>IF(AND(DAY(AE50)&gt;=22,DAY(AE50)&lt;=28,AE51="土",OR(AE56="休",AE56="雨")),1,0)</f>
        <v>0</v>
      </c>
      <c r="AF59" s="49">
        <f>IF(AND(DAY(AF50)&gt;=22,DAY(AF50)&lt;=28,AF51="土",OR(AF56="休",AF56="雨")),1,0)</f>
        <v>0</v>
      </c>
      <c r="AG59" s="49">
        <f t="shared" si="15"/>
        <v>0</v>
      </c>
      <c r="AH59" s="50" t="s">
        <v>19</v>
      </c>
      <c r="AI59" s="48">
        <f>_xlfn.AGGREGATE(9,6,C59:AG59)</f>
        <v>1</v>
      </c>
      <c r="AJ59" s="30"/>
    </row>
    <row r="60" spans="2:36" s="26" customFormat="1" x14ac:dyDescent="0.15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I60" s="41"/>
    </row>
    <row r="61" spans="2:36" hidden="1" x14ac:dyDescent="0.15">
      <c r="C61" s="2">
        <f>YEAR(C64)</f>
        <v>2024</v>
      </c>
      <c r="D61" s="2">
        <f>MONTH(C64)</f>
        <v>8</v>
      </c>
    </row>
    <row r="62" spans="2:36" x14ac:dyDescent="0.15">
      <c r="B62" s="6" t="s">
        <v>13</v>
      </c>
      <c r="C62" s="79">
        <f>C64</f>
        <v>45505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1"/>
    </row>
    <row r="63" spans="2:36" hidden="1" x14ac:dyDescent="0.15">
      <c r="B63" s="36"/>
      <c r="C63" s="22">
        <f>DATE($C61,$D61,1)</f>
        <v>45505</v>
      </c>
      <c r="D63" s="22">
        <f t="shared" ref="D63:AG63" si="16">C63+1</f>
        <v>45506</v>
      </c>
      <c r="E63" s="22">
        <f t="shared" si="16"/>
        <v>45507</v>
      </c>
      <c r="F63" s="22">
        <f t="shared" si="16"/>
        <v>45508</v>
      </c>
      <c r="G63" s="22">
        <f t="shared" si="16"/>
        <v>45509</v>
      </c>
      <c r="H63" s="22">
        <f t="shared" si="16"/>
        <v>45510</v>
      </c>
      <c r="I63" s="22">
        <f t="shared" si="16"/>
        <v>45511</v>
      </c>
      <c r="J63" s="22">
        <f t="shared" si="16"/>
        <v>45512</v>
      </c>
      <c r="K63" s="22">
        <f t="shared" si="16"/>
        <v>45513</v>
      </c>
      <c r="L63" s="22">
        <f t="shared" si="16"/>
        <v>45514</v>
      </c>
      <c r="M63" s="22">
        <f t="shared" si="16"/>
        <v>45515</v>
      </c>
      <c r="N63" s="22">
        <f t="shared" si="16"/>
        <v>45516</v>
      </c>
      <c r="O63" s="22">
        <f t="shared" si="16"/>
        <v>45517</v>
      </c>
      <c r="P63" s="22">
        <f t="shared" si="16"/>
        <v>45518</v>
      </c>
      <c r="Q63" s="22">
        <f t="shared" si="16"/>
        <v>45519</v>
      </c>
      <c r="R63" s="22">
        <f t="shared" si="16"/>
        <v>45520</v>
      </c>
      <c r="S63" s="22">
        <f t="shared" si="16"/>
        <v>45521</v>
      </c>
      <c r="T63" s="22">
        <f t="shared" si="16"/>
        <v>45522</v>
      </c>
      <c r="U63" s="22">
        <f t="shared" si="16"/>
        <v>45523</v>
      </c>
      <c r="V63" s="22">
        <f t="shared" si="16"/>
        <v>45524</v>
      </c>
      <c r="W63" s="22">
        <f t="shared" si="16"/>
        <v>45525</v>
      </c>
      <c r="X63" s="22">
        <f t="shared" si="16"/>
        <v>45526</v>
      </c>
      <c r="Y63" s="22">
        <f t="shared" si="16"/>
        <v>45527</v>
      </c>
      <c r="Z63" s="22">
        <f t="shared" si="16"/>
        <v>45528</v>
      </c>
      <c r="AA63" s="22">
        <f t="shared" si="16"/>
        <v>45529</v>
      </c>
      <c r="AB63" s="22">
        <f t="shared" si="16"/>
        <v>45530</v>
      </c>
      <c r="AC63" s="22">
        <f t="shared" si="16"/>
        <v>45531</v>
      </c>
      <c r="AD63" s="22">
        <f t="shared" si="16"/>
        <v>45532</v>
      </c>
      <c r="AE63" s="22">
        <f t="shared" si="16"/>
        <v>45533</v>
      </c>
      <c r="AF63" s="22">
        <f t="shared" si="16"/>
        <v>45534</v>
      </c>
      <c r="AG63" s="22">
        <f t="shared" si="16"/>
        <v>45535</v>
      </c>
      <c r="AH63" s="37"/>
      <c r="AI63" s="38"/>
    </row>
    <row r="64" spans="2:36" x14ac:dyDescent="0.15">
      <c r="B64" s="20" t="s">
        <v>14</v>
      </c>
      <c r="C64" s="39">
        <f>IF(EDATE(C49,1)&gt;$G$14,"",EDATE(C49,1))</f>
        <v>45505</v>
      </c>
      <c r="D64" s="22">
        <f t="shared" ref="D64:AG64" si="17">IF(D63&gt;$G$14,"",IF(C64=EOMONTH(DATE($C61,$D61,1),0),"",IF(C64="","",C64+1)))</f>
        <v>45506</v>
      </c>
      <c r="E64" s="22">
        <f t="shared" si="17"/>
        <v>45507</v>
      </c>
      <c r="F64" s="22">
        <f t="shared" si="17"/>
        <v>45508</v>
      </c>
      <c r="G64" s="22">
        <f t="shared" si="17"/>
        <v>45509</v>
      </c>
      <c r="H64" s="22">
        <f t="shared" si="17"/>
        <v>45510</v>
      </c>
      <c r="I64" s="22">
        <f t="shared" si="17"/>
        <v>45511</v>
      </c>
      <c r="J64" s="22">
        <f t="shared" si="17"/>
        <v>45512</v>
      </c>
      <c r="K64" s="22">
        <f t="shared" si="17"/>
        <v>45513</v>
      </c>
      <c r="L64" s="22">
        <f t="shared" si="17"/>
        <v>45514</v>
      </c>
      <c r="M64" s="22">
        <f t="shared" si="17"/>
        <v>45515</v>
      </c>
      <c r="N64" s="22">
        <f t="shared" si="17"/>
        <v>45516</v>
      </c>
      <c r="O64" s="22">
        <f t="shared" si="17"/>
        <v>45517</v>
      </c>
      <c r="P64" s="22">
        <f t="shared" si="17"/>
        <v>45518</v>
      </c>
      <c r="Q64" s="22">
        <f t="shared" si="17"/>
        <v>45519</v>
      </c>
      <c r="R64" s="22">
        <f t="shared" si="17"/>
        <v>45520</v>
      </c>
      <c r="S64" s="22">
        <f t="shared" si="17"/>
        <v>45521</v>
      </c>
      <c r="T64" s="22">
        <f t="shared" si="17"/>
        <v>45522</v>
      </c>
      <c r="U64" s="22">
        <f t="shared" si="17"/>
        <v>45523</v>
      </c>
      <c r="V64" s="22">
        <f t="shared" si="17"/>
        <v>45524</v>
      </c>
      <c r="W64" s="22">
        <f t="shared" si="17"/>
        <v>45525</v>
      </c>
      <c r="X64" s="22">
        <f t="shared" si="17"/>
        <v>45526</v>
      </c>
      <c r="Y64" s="22">
        <f t="shared" si="17"/>
        <v>45527</v>
      </c>
      <c r="Z64" s="22">
        <f t="shared" si="17"/>
        <v>45528</v>
      </c>
      <c r="AA64" s="22">
        <f t="shared" si="17"/>
        <v>45529</v>
      </c>
      <c r="AB64" s="22">
        <f t="shared" si="17"/>
        <v>45530</v>
      </c>
      <c r="AC64" s="22">
        <f t="shared" si="17"/>
        <v>45531</v>
      </c>
      <c r="AD64" s="22">
        <f t="shared" si="17"/>
        <v>45532</v>
      </c>
      <c r="AE64" s="22">
        <f t="shared" si="17"/>
        <v>45533</v>
      </c>
      <c r="AF64" s="22">
        <f t="shared" si="17"/>
        <v>45534</v>
      </c>
      <c r="AG64" s="22">
        <f t="shared" si="17"/>
        <v>45535</v>
      </c>
      <c r="AH64" s="23" t="s">
        <v>15</v>
      </c>
      <c r="AI64" s="24">
        <f>+COUNTIFS(C65:AG65,"土",C66:AG66,"")+COUNTIFS(C65:AG65,"日",C66:AG66,"")</f>
        <v>9</v>
      </c>
    </row>
    <row r="65" spans="2:36" s="26" customFormat="1" x14ac:dyDescent="0.15">
      <c r="B65" s="40" t="s">
        <v>5</v>
      </c>
      <c r="C65" s="51" t="str">
        <f>IFERROR(TEXT(WEEKDAY(+C64),"aaa"),"")</f>
        <v>木</v>
      </c>
      <c r="D65" s="51" t="str">
        <f t="shared" ref="D65:AG65" si="18">IFERROR(TEXT(WEEKDAY(+D64),"aaa"),"")</f>
        <v>金</v>
      </c>
      <c r="E65" s="51" t="str">
        <f t="shared" si="18"/>
        <v>土</v>
      </c>
      <c r="F65" s="51" t="str">
        <f t="shared" si="18"/>
        <v>日</v>
      </c>
      <c r="G65" s="51" t="str">
        <f t="shared" si="18"/>
        <v>月</v>
      </c>
      <c r="H65" s="51" t="str">
        <f t="shared" si="18"/>
        <v>火</v>
      </c>
      <c r="I65" s="51" t="str">
        <f t="shared" si="18"/>
        <v>水</v>
      </c>
      <c r="J65" s="51" t="str">
        <f t="shared" si="18"/>
        <v>木</v>
      </c>
      <c r="K65" s="51" t="str">
        <f t="shared" si="18"/>
        <v>金</v>
      </c>
      <c r="L65" s="51" t="str">
        <f t="shared" si="18"/>
        <v>土</v>
      </c>
      <c r="M65" s="51" t="str">
        <f t="shared" si="18"/>
        <v>日</v>
      </c>
      <c r="N65" s="51" t="str">
        <f t="shared" si="18"/>
        <v>月</v>
      </c>
      <c r="O65" s="51" t="str">
        <f t="shared" si="18"/>
        <v>火</v>
      </c>
      <c r="P65" s="51" t="str">
        <f t="shared" si="18"/>
        <v>水</v>
      </c>
      <c r="Q65" s="51" t="str">
        <f t="shared" si="18"/>
        <v>木</v>
      </c>
      <c r="R65" s="51" t="str">
        <f t="shared" si="18"/>
        <v>金</v>
      </c>
      <c r="S65" s="51" t="str">
        <f t="shared" si="18"/>
        <v>土</v>
      </c>
      <c r="T65" s="51" t="str">
        <f t="shared" si="18"/>
        <v>日</v>
      </c>
      <c r="U65" s="51" t="str">
        <f t="shared" si="18"/>
        <v>月</v>
      </c>
      <c r="V65" s="51" t="str">
        <f t="shared" si="18"/>
        <v>火</v>
      </c>
      <c r="W65" s="51" t="str">
        <f t="shared" si="18"/>
        <v>水</v>
      </c>
      <c r="X65" s="51" t="str">
        <f t="shared" si="18"/>
        <v>木</v>
      </c>
      <c r="Y65" s="51" t="str">
        <f t="shared" si="18"/>
        <v>金</v>
      </c>
      <c r="Z65" s="51" t="str">
        <f t="shared" si="18"/>
        <v>土</v>
      </c>
      <c r="AA65" s="51" t="str">
        <f t="shared" si="18"/>
        <v>日</v>
      </c>
      <c r="AB65" s="51" t="str">
        <f t="shared" si="18"/>
        <v>月</v>
      </c>
      <c r="AC65" s="51" t="str">
        <f t="shared" si="18"/>
        <v>火</v>
      </c>
      <c r="AD65" s="51" t="str">
        <f t="shared" si="18"/>
        <v>水</v>
      </c>
      <c r="AE65" s="51" t="str">
        <f t="shared" si="18"/>
        <v>木</v>
      </c>
      <c r="AF65" s="51" t="str">
        <f t="shared" si="18"/>
        <v>金</v>
      </c>
      <c r="AG65" s="51" t="str">
        <f t="shared" si="18"/>
        <v>土</v>
      </c>
      <c r="AH65" s="23" t="s">
        <v>17</v>
      </c>
      <c r="AI65" s="24">
        <f>+COUNTIF(C66:AG66,"夏休")+COUNTIF(C66:AG66,"冬休")+COUNTIF(C66:AG66,"中止")+COUNTIF(C66:AG66,"工場")+COUNTIF(C66:AG66,"他")</f>
        <v>3</v>
      </c>
    </row>
    <row r="66" spans="2:36" s="26" customFormat="1" ht="13.5" customHeight="1" x14ac:dyDescent="0.15">
      <c r="B66" s="82" t="s">
        <v>16</v>
      </c>
      <c r="C66" s="84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 t="s">
        <v>23</v>
      </c>
      <c r="P66" s="75" t="s">
        <v>23</v>
      </c>
      <c r="Q66" s="75" t="s">
        <v>23</v>
      </c>
      <c r="R66" s="75"/>
      <c r="S66" s="75"/>
      <c r="T66" s="75"/>
      <c r="U66" s="75"/>
      <c r="V66" s="75"/>
      <c r="W66" s="75"/>
      <c r="X66" s="75"/>
      <c r="Y66" s="75"/>
      <c r="Z66" s="88"/>
      <c r="AA66" s="88"/>
      <c r="AB66" s="75"/>
      <c r="AC66" s="75"/>
      <c r="AD66" s="75"/>
      <c r="AE66" s="75"/>
      <c r="AF66" s="75"/>
      <c r="AG66" s="76"/>
      <c r="AH66" s="27" t="s">
        <v>2</v>
      </c>
      <c r="AI66" s="28">
        <f>COUNT(C64:AG64)-AI65</f>
        <v>28</v>
      </c>
    </row>
    <row r="67" spans="2:36" s="26" customFormat="1" ht="13.5" customHeight="1" x14ac:dyDescent="0.15">
      <c r="B67" s="83"/>
      <c r="C67" s="8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89"/>
      <c r="AA67" s="89"/>
      <c r="AB67" s="75"/>
      <c r="AC67" s="75"/>
      <c r="AD67" s="75"/>
      <c r="AE67" s="75"/>
      <c r="AF67" s="75"/>
      <c r="AG67" s="76"/>
      <c r="AH67" s="27" t="s">
        <v>6</v>
      </c>
      <c r="AI67" s="29">
        <f>+COUNTIF(C68:AG69,"休")</f>
        <v>9</v>
      </c>
      <c r="AJ67" s="30" t="str">
        <f>IF(AI68&gt;0.285,"",IF(AI67&lt;AI64,"←計画日数が足りません",""))</f>
        <v/>
      </c>
    </row>
    <row r="68" spans="2:36" s="26" customFormat="1" ht="13.5" customHeight="1" x14ac:dyDescent="0.15">
      <c r="B68" s="77" t="s">
        <v>0</v>
      </c>
      <c r="C68" s="78"/>
      <c r="D68" s="69"/>
      <c r="E68" s="69" t="s">
        <v>20</v>
      </c>
      <c r="F68" s="69" t="s">
        <v>20</v>
      </c>
      <c r="G68" s="69"/>
      <c r="H68" s="67"/>
      <c r="I68" s="69"/>
      <c r="J68" s="69"/>
      <c r="K68" s="69"/>
      <c r="L68" s="69"/>
      <c r="M68" s="69" t="s">
        <v>20</v>
      </c>
      <c r="N68" s="69" t="s">
        <v>20</v>
      </c>
      <c r="O68" s="67"/>
      <c r="P68" s="69"/>
      <c r="Q68" s="69"/>
      <c r="R68" s="69"/>
      <c r="S68" s="69" t="s">
        <v>20</v>
      </c>
      <c r="T68" s="69" t="s">
        <v>20</v>
      </c>
      <c r="U68" s="69"/>
      <c r="V68" s="67"/>
      <c r="W68" s="69"/>
      <c r="X68" s="69"/>
      <c r="Y68" s="69"/>
      <c r="Z68" s="69" t="s">
        <v>20</v>
      </c>
      <c r="AA68" s="69" t="s">
        <v>20</v>
      </c>
      <c r="AB68" s="69"/>
      <c r="AC68" s="67"/>
      <c r="AD68" s="69"/>
      <c r="AE68" s="69"/>
      <c r="AF68" s="69"/>
      <c r="AG68" s="70" t="s">
        <v>20</v>
      </c>
      <c r="AH68" s="27" t="s">
        <v>8</v>
      </c>
      <c r="AI68" s="31">
        <f>+AI67/AI66</f>
        <v>0.32142857142857145</v>
      </c>
    </row>
    <row r="69" spans="2:36" s="26" customFormat="1" x14ac:dyDescent="0.15">
      <c r="B69" s="77"/>
      <c r="C69" s="78"/>
      <c r="D69" s="69"/>
      <c r="E69" s="69"/>
      <c r="F69" s="69"/>
      <c r="G69" s="69"/>
      <c r="H69" s="67"/>
      <c r="I69" s="69"/>
      <c r="J69" s="69"/>
      <c r="K69" s="69"/>
      <c r="L69" s="69"/>
      <c r="M69" s="69"/>
      <c r="N69" s="69"/>
      <c r="O69" s="67"/>
      <c r="P69" s="69"/>
      <c r="Q69" s="69"/>
      <c r="R69" s="69"/>
      <c r="S69" s="69"/>
      <c r="T69" s="69"/>
      <c r="U69" s="69"/>
      <c r="V69" s="67"/>
      <c r="W69" s="69"/>
      <c r="X69" s="69"/>
      <c r="Y69" s="69"/>
      <c r="Z69" s="69"/>
      <c r="AA69" s="69"/>
      <c r="AB69" s="69"/>
      <c r="AC69" s="67"/>
      <c r="AD69" s="69"/>
      <c r="AE69" s="69"/>
      <c r="AF69" s="69"/>
      <c r="AG69" s="70"/>
      <c r="AH69" s="27" t="s">
        <v>9</v>
      </c>
      <c r="AI69" s="29">
        <f>+COUNTA(C70:AG71)</f>
        <v>9</v>
      </c>
    </row>
    <row r="70" spans="2:36" s="26" customFormat="1" x14ac:dyDescent="0.15">
      <c r="B70" s="71" t="s">
        <v>7</v>
      </c>
      <c r="C70" s="73"/>
      <c r="D70" s="67"/>
      <c r="E70" s="67" t="s">
        <v>20</v>
      </c>
      <c r="F70" s="67" t="s">
        <v>20</v>
      </c>
      <c r="G70" s="67"/>
      <c r="H70" s="85"/>
      <c r="I70" s="67"/>
      <c r="J70" s="67"/>
      <c r="K70" s="67"/>
      <c r="L70" s="67"/>
      <c r="M70" s="67" t="s">
        <v>20</v>
      </c>
      <c r="N70" s="67" t="s">
        <v>20</v>
      </c>
      <c r="O70" s="85"/>
      <c r="P70" s="67"/>
      <c r="Q70" s="67"/>
      <c r="R70" s="67"/>
      <c r="S70" s="67" t="s">
        <v>20</v>
      </c>
      <c r="T70" s="67" t="s">
        <v>20</v>
      </c>
      <c r="U70" s="67"/>
      <c r="V70" s="85"/>
      <c r="W70" s="67"/>
      <c r="X70" s="67"/>
      <c r="Y70" s="67"/>
      <c r="Z70" s="67" t="s">
        <v>20</v>
      </c>
      <c r="AA70" s="67" t="s">
        <v>20</v>
      </c>
      <c r="AB70" s="67"/>
      <c r="AC70" s="85"/>
      <c r="AD70" s="67"/>
      <c r="AE70" s="67"/>
      <c r="AF70" s="67"/>
      <c r="AG70" s="65" t="s">
        <v>20</v>
      </c>
      <c r="AH70" s="32" t="s">
        <v>4</v>
      </c>
      <c r="AI70" s="33">
        <f>+AI69/AI66</f>
        <v>0.32142857142857145</v>
      </c>
    </row>
    <row r="71" spans="2:36" s="26" customFormat="1" x14ac:dyDescent="0.15">
      <c r="B71" s="72"/>
      <c r="C71" s="74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6"/>
      <c r="AH71" s="34"/>
      <c r="AI71" s="35"/>
      <c r="AJ71" s="30"/>
    </row>
    <row r="72" spans="2:36" ht="13.5" hidden="1" customHeight="1" x14ac:dyDescent="0.15">
      <c r="B72" s="15"/>
      <c r="C72" s="46">
        <f t="shared" ref="C72:AG72" si="19">IF(AND(DAY(C64)&gt;=22,DAY(C64)&lt;=28,C65="土"),1,0)</f>
        <v>0</v>
      </c>
      <c r="D72" s="46">
        <f t="shared" si="19"/>
        <v>0</v>
      </c>
      <c r="E72" s="46">
        <f t="shared" si="19"/>
        <v>0</v>
      </c>
      <c r="F72" s="46">
        <f t="shared" si="19"/>
        <v>0</v>
      </c>
      <c r="G72" s="46">
        <f t="shared" si="19"/>
        <v>0</v>
      </c>
      <c r="H72" s="46">
        <f t="shared" si="19"/>
        <v>0</v>
      </c>
      <c r="I72" s="46">
        <f t="shared" si="19"/>
        <v>0</v>
      </c>
      <c r="J72" s="46">
        <f t="shared" si="19"/>
        <v>0</v>
      </c>
      <c r="K72" s="46">
        <f t="shared" si="19"/>
        <v>0</v>
      </c>
      <c r="L72" s="46">
        <f t="shared" si="19"/>
        <v>0</v>
      </c>
      <c r="M72" s="46">
        <f t="shared" si="19"/>
        <v>0</v>
      </c>
      <c r="N72" s="46">
        <f t="shared" si="19"/>
        <v>0</v>
      </c>
      <c r="O72" s="46">
        <f t="shared" si="19"/>
        <v>0</v>
      </c>
      <c r="P72" s="46">
        <f t="shared" si="19"/>
        <v>0</v>
      </c>
      <c r="Q72" s="46">
        <f t="shared" si="19"/>
        <v>0</v>
      </c>
      <c r="R72" s="46">
        <f t="shared" si="19"/>
        <v>0</v>
      </c>
      <c r="S72" s="46">
        <f t="shared" si="19"/>
        <v>0</v>
      </c>
      <c r="T72" s="46">
        <f t="shared" si="19"/>
        <v>0</v>
      </c>
      <c r="U72" s="46">
        <f t="shared" si="19"/>
        <v>0</v>
      </c>
      <c r="V72" s="46">
        <f t="shared" si="19"/>
        <v>0</v>
      </c>
      <c r="W72" s="46">
        <f t="shared" si="19"/>
        <v>0</v>
      </c>
      <c r="X72" s="46">
        <f t="shared" si="19"/>
        <v>0</v>
      </c>
      <c r="Y72" s="46">
        <f t="shared" si="19"/>
        <v>0</v>
      </c>
      <c r="Z72" s="46">
        <f t="shared" si="19"/>
        <v>1</v>
      </c>
      <c r="AA72" s="46">
        <f t="shared" si="19"/>
        <v>0</v>
      </c>
      <c r="AB72" s="46">
        <f t="shared" si="19"/>
        <v>0</v>
      </c>
      <c r="AC72" s="46">
        <f t="shared" si="19"/>
        <v>0</v>
      </c>
      <c r="AD72" s="46">
        <f t="shared" si="19"/>
        <v>0</v>
      </c>
      <c r="AE72" s="46">
        <f t="shared" si="19"/>
        <v>0</v>
      </c>
      <c r="AF72" s="46">
        <f t="shared" si="19"/>
        <v>0</v>
      </c>
      <c r="AG72" s="46">
        <f t="shared" si="19"/>
        <v>0</v>
      </c>
      <c r="AH72" s="47" t="s">
        <v>18</v>
      </c>
      <c r="AI72" s="48">
        <f>_xlfn.AGGREGATE(9,6,C72:AG72)</f>
        <v>1</v>
      </c>
      <c r="AJ72" s="30"/>
    </row>
    <row r="73" spans="2:36" ht="13.5" hidden="1" customHeight="1" x14ac:dyDescent="0.15">
      <c r="B73" s="15"/>
      <c r="C73" s="49">
        <f t="shared" ref="C73:AG73" si="20">IF(AND(DAY(C64)&gt;=22,DAY(C64)&lt;=28,C65="土",OR(C70="休",C70="雨")),1,0)</f>
        <v>0</v>
      </c>
      <c r="D73" s="49">
        <f t="shared" si="20"/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49">
        <f t="shared" si="20"/>
        <v>0</v>
      </c>
      <c r="M73" s="49">
        <f t="shared" si="20"/>
        <v>0</v>
      </c>
      <c r="N73" s="49">
        <f t="shared" si="20"/>
        <v>0</v>
      </c>
      <c r="O73" s="49">
        <f t="shared" si="20"/>
        <v>0</v>
      </c>
      <c r="P73" s="49">
        <f t="shared" si="20"/>
        <v>0</v>
      </c>
      <c r="Q73" s="49">
        <f t="shared" si="20"/>
        <v>0</v>
      </c>
      <c r="R73" s="49">
        <f t="shared" si="20"/>
        <v>0</v>
      </c>
      <c r="S73" s="49">
        <f t="shared" si="20"/>
        <v>0</v>
      </c>
      <c r="T73" s="49">
        <f t="shared" si="20"/>
        <v>0</v>
      </c>
      <c r="U73" s="49">
        <f t="shared" si="20"/>
        <v>0</v>
      </c>
      <c r="V73" s="49">
        <f t="shared" si="20"/>
        <v>0</v>
      </c>
      <c r="W73" s="49">
        <f t="shared" si="20"/>
        <v>0</v>
      </c>
      <c r="X73" s="49">
        <f t="shared" si="20"/>
        <v>0</v>
      </c>
      <c r="Y73" s="49">
        <f t="shared" si="20"/>
        <v>0</v>
      </c>
      <c r="Z73" s="49">
        <f t="shared" si="20"/>
        <v>1</v>
      </c>
      <c r="AA73" s="49">
        <f t="shared" si="20"/>
        <v>0</v>
      </c>
      <c r="AB73" s="49">
        <f t="shared" si="20"/>
        <v>0</v>
      </c>
      <c r="AC73" s="49">
        <f t="shared" si="20"/>
        <v>0</v>
      </c>
      <c r="AD73" s="49">
        <f t="shared" si="20"/>
        <v>0</v>
      </c>
      <c r="AE73" s="49">
        <f t="shared" si="20"/>
        <v>0</v>
      </c>
      <c r="AF73" s="49">
        <f t="shared" si="20"/>
        <v>0</v>
      </c>
      <c r="AG73" s="49">
        <f t="shared" si="20"/>
        <v>0</v>
      </c>
      <c r="AH73" s="50" t="s">
        <v>19</v>
      </c>
      <c r="AI73" s="48">
        <f>_xlfn.AGGREGATE(9,6,C73:AG73)</f>
        <v>1</v>
      </c>
      <c r="AJ73" s="30"/>
    </row>
    <row r="74" spans="2:36" s="26" customFormat="1" x14ac:dyDescent="0.1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I74" s="41"/>
    </row>
    <row r="75" spans="2:36" hidden="1" x14ac:dyDescent="0.15">
      <c r="C75" s="2">
        <f>YEAR(C78)</f>
        <v>2024</v>
      </c>
      <c r="D75" s="2">
        <f>MONTH(C78)</f>
        <v>9</v>
      </c>
    </row>
    <row r="76" spans="2:36" x14ac:dyDescent="0.15">
      <c r="B76" s="6" t="s">
        <v>13</v>
      </c>
      <c r="C76" s="79">
        <f>C78</f>
        <v>45536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1"/>
    </row>
    <row r="77" spans="2:36" hidden="1" x14ac:dyDescent="0.15">
      <c r="B77" s="36"/>
      <c r="C77" s="22">
        <f>DATE($C75,$D75,1)</f>
        <v>45536</v>
      </c>
      <c r="D77" s="22">
        <f t="shared" ref="D77:AG77" si="21">C77+1</f>
        <v>45537</v>
      </c>
      <c r="E77" s="22">
        <f t="shared" si="21"/>
        <v>45538</v>
      </c>
      <c r="F77" s="22">
        <f t="shared" si="21"/>
        <v>45539</v>
      </c>
      <c r="G77" s="22">
        <f t="shared" si="21"/>
        <v>45540</v>
      </c>
      <c r="H77" s="22">
        <f t="shared" si="21"/>
        <v>45541</v>
      </c>
      <c r="I77" s="22">
        <f t="shared" si="21"/>
        <v>45542</v>
      </c>
      <c r="J77" s="22">
        <f t="shared" si="21"/>
        <v>45543</v>
      </c>
      <c r="K77" s="22">
        <f t="shared" si="21"/>
        <v>45544</v>
      </c>
      <c r="L77" s="22">
        <f t="shared" si="21"/>
        <v>45545</v>
      </c>
      <c r="M77" s="22">
        <f t="shared" si="21"/>
        <v>45546</v>
      </c>
      <c r="N77" s="22">
        <f t="shared" si="21"/>
        <v>45547</v>
      </c>
      <c r="O77" s="22">
        <f t="shared" si="21"/>
        <v>45548</v>
      </c>
      <c r="P77" s="22">
        <f t="shared" si="21"/>
        <v>45549</v>
      </c>
      <c r="Q77" s="22">
        <f t="shared" si="21"/>
        <v>45550</v>
      </c>
      <c r="R77" s="22">
        <f t="shared" si="21"/>
        <v>45551</v>
      </c>
      <c r="S77" s="22">
        <f t="shared" si="21"/>
        <v>45552</v>
      </c>
      <c r="T77" s="22">
        <f t="shared" si="21"/>
        <v>45553</v>
      </c>
      <c r="U77" s="22">
        <f t="shared" si="21"/>
        <v>45554</v>
      </c>
      <c r="V77" s="22">
        <f t="shared" si="21"/>
        <v>45555</v>
      </c>
      <c r="W77" s="22">
        <f t="shared" si="21"/>
        <v>45556</v>
      </c>
      <c r="X77" s="22">
        <f t="shared" si="21"/>
        <v>45557</v>
      </c>
      <c r="Y77" s="22">
        <f t="shared" si="21"/>
        <v>45558</v>
      </c>
      <c r="Z77" s="22">
        <f t="shared" si="21"/>
        <v>45559</v>
      </c>
      <c r="AA77" s="22">
        <f t="shared" si="21"/>
        <v>45560</v>
      </c>
      <c r="AB77" s="22">
        <f t="shared" si="21"/>
        <v>45561</v>
      </c>
      <c r="AC77" s="22">
        <f t="shared" si="21"/>
        <v>45562</v>
      </c>
      <c r="AD77" s="22">
        <f t="shared" si="21"/>
        <v>45563</v>
      </c>
      <c r="AE77" s="22">
        <f t="shared" si="21"/>
        <v>45564</v>
      </c>
      <c r="AF77" s="22">
        <f t="shared" si="21"/>
        <v>45565</v>
      </c>
      <c r="AG77" s="22">
        <f t="shared" si="21"/>
        <v>45566</v>
      </c>
      <c r="AH77" s="37"/>
      <c r="AI77" s="38"/>
    </row>
    <row r="78" spans="2:36" x14ac:dyDescent="0.15">
      <c r="B78" s="20" t="s">
        <v>14</v>
      </c>
      <c r="C78" s="39">
        <f>IF(EDATE(C63,1)&gt;$G$14,"",EDATE(C63,1))</f>
        <v>45536</v>
      </c>
      <c r="D78" s="22">
        <f t="shared" ref="D78:AG78" si="22">IF(D77&gt;$G$14,"",IF(C78=EOMONTH(DATE($C75,$D75,1),0),"",IF(C78="","",C78+1)))</f>
        <v>45537</v>
      </c>
      <c r="E78" s="22">
        <f t="shared" si="22"/>
        <v>45538</v>
      </c>
      <c r="F78" s="22">
        <f t="shared" si="22"/>
        <v>45539</v>
      </c>
      <c r="G78" s="22">
        <f t="shared" si="22"/>
        <v>45540</v>
      </c>
      <c r="H78" s="22">
        <f t="shared" si="22"/>
        <v>45541</v>
      </c>
      <c r="I78" s="22">
        <f t="shared" si="22"/>
        <v>45542</v>
      </c>
      <c r="J78" s="22">
        <f t="shared" si="22"/>
        <v>45543</v>
      </c>
      <c r="K78" s="22">
        <f t="shared" si="22"/>
        <v>45544</v>
      </c>
      <c r="L78" s="22">
        <f t="shared" si="22"/>
        <v>45545</v>
      </c>
      <c r="M78" s="22">
        <f t="shared" si="22"/>
        <v>45546</v>
      </c>
      <c r="N78" s="22">
        <f t="shared" si="22"/>
        <v>45547</v>
      </c>
      <c r="O78" s="22">
        <f t="shared" si="22"/>
        <v>45548</v>
      </c>
      <c r="P78" s="22">
        <f t="shared" si="22"/>
        <v>45549</v>
      </c>
      <c r="Q78" s="22">
        <f t="shared" si="22"/>
        <v>45550</v>
      </c>
      <c r="R78" s="22">
        <f t="shared" si="22"/>
        <v>45551</v>
      </c>
      <c r="S78" s="22">
        <f t="shared" si="22"/>
        <v>45552</v>
      </c>
      <c r="T78" s="22">
        <f t="shared" si="22"/>
        <v>45553</v>
      </c>
      <c r="U78" s="22">
        <f t="shared" si="22"/>
        <v>45554</v>
      </c>
      <c r="V78" s="22">
        <f t="shared" si="22"/>
        <v>45555</v>
      </c>
      <c r="W78" s="22">
        <f t="shared" si="22"/>
        <v>45556</v>
      </c>
      <c r="X78" s="22">
        <f t="shared" si="22"/>
        <v>45557</v>
      </c>
      <c r="Y78" s="22">
        <f t="shared" si="22"/>
        <v>45558</v>
      </c>
      <c r="Z78" s="22">
        <f t="shared" si="22"/>
        <v>45559</v>
      </c>
      <c r="AA78" s="22">
        <f t="shared" si="22"/>
        <v>45560</v>
      </c>
      <c r="AB78" s="22">
        <f t="shared" si="22"/>
        <v>45561</v>
      </c>
      <c r="AC78" s="22">
        <f t="shared" si="22"/>
        <v>45562</v>
      </c>
      <c r="AD78" s="22">
        <f t="shared" si="22"/>
        <v>45563</v>
      </c>
      <c r="AE78" s="22">
        <f t="shared" si="22"/>
        <v>45564</v>
      </c>
      <c r="AF78" s="22">
        <f t="shared" si="22"/>
        <v>45565</v>
      </c>
      <c r="AG78" s="22" t="str">
        <f t="shared" si="22"/>
        <v/>
      </c>
      <c r="AH78" s="23" t="s">
        <v>15</v>
      </c>
      <c r="AI78" s="24">
        <f>+COUNTIFS(C79:AG79,"土",C80:AG80,"")+COUNTIFS(C79:AG79,"日",C80:AG80,"")</f>
        <v>9</v>
      </c>
    </row>
    <row r="79" spans="2:36" s="26" customFormat="1" x14ac:dyDescent="0.15">
      <c r="B79" s="40" t="s">
        <v>5</v>
      </c>
      <c r="C79" s="51" t="str">
        <f>IFERROR(TEXT(WEEKDAY(+C78),"aaa"),"")</f>
        <v>日</v>
      </c>
      <c r="D79" s="51" t="str">
        <f t="shared" ref="D79:AG79" si="23">IFERROR(TEXT(WEEKDAY(+D78),"aaa"),"")</f>
        <v>月</v>
      </c>
      <c r="E79" s="51" t="str">
        <f t="shared" si="23"/>
        <v>火</v>
      </c>
      <c r="F79" s="51" t="str">
        <f t="shared" si="23"/>
        <v>水</v>
      </c>
      <c r="G79" s="51" t="str">
        <f t="shared" si="23"/>
        <v>木</v>
      </c>
      <c r="H79" s="51" t="str">
        <f t="shared" si="23"/>
        <v>金</v>
      </c>
      <c r="I79" s="51" t="str">
        <f t="shared" si="23"/>
        <v>土</v>
      </c>
      <c r="J79" s="51" t="str">
        <f t="shared" si="23"/>
        <v>日</v>
      </c>
      <c r="K79" s="51" t="str">
        <f t="shared" si="23"/>
        <v>月</v>
      </c>
      <c r="L79" s="51" t="str">
        <f t="shared" si="23"/>
        <v>火</v>
      </c>
      <c r="M79" s="51" t="str">
        <f t="shared" si="23"/>
        <v>水</v>
      </c>
      <c r="N79" s="51" t="str">
        <f t="shared" si="23"/>
        <v>木</v>
      </c>
      <c r="O79" s="51" t="str">
        <f t="shared" si="23"/>
        <v>金</v>
      </c>
      <c r="P79" s="51" t="str">
        <f t="shared" si="23"/>
        <v>土</v>
      </c>
      <c r="Q79" s="51" t="str">
        <f t="shared" si="23"/>
        <v>日</v>
      </c>
      <c r="R79" s="51" t="str">
        <f t="shared" si="23"/>
        <v>月</v>
      </c>
      <c r="S79" s="51" t="str">
        <f t="shared" si="23"/>
        <v>火</v>
      </c>
      <c r="T79" s="51" t="str">
        <f t="shared" si="23"/>
        <v>水</v>
      </c>
      <c r="U79" s="51" t="str">
        <f t="shared" si="23"/>
        <v>木</v>
      </c>
      <c r="V79" s="51" t="str">
        <f t="shared" si="23"/>
        <v>金</v>
      </c>
      <c r="W79" s="51" t="str">
        <f t="shared" si="23"/>
        <v>土</v>
      </c>
      <c r="X79" s="51" t="str">
        <f t="shared" si="23"/>
        <v>日</v>
      </c>
      <c r="Y79" s="51" t="str">
        <f t="shared" si="23"/>
        <v>月</v>
      </c>
      <c r="Z79" s="51" t="str">
        <f t="shared" si="23"/>
        <v>火</v>
      </c>
      <c r="AA79" s="51" t="str">
        <f t="shared" si="23"/>
        <v>水</v>
      </c>
      <c r="AB79" s="51" t="str">
        <f t="shared" si="23"/>
        <v>木</v>
      </c>
      <c r="AC79" s="51" t="str">
        <f t="shared" si="23"/>
        <v>金</v>
      </c>
      <c r="AD79" s="51" t="str">
        <f t="shared" si="23"/>
        <v>土</v>
      </c>
      <c r="AE79" s="51" t="str">
        <f t="shared" si="23"/>
        <v>日</v>
      </c>
      <c r="AF79" s="51" t="str">
        <f t="shared" si="23"/>
        <v>月</v>
      </c>
      <c r="AG79" s="51" t="str">
        <f t="shared" si="23"/>
        <v/>
      </c>
      <c r="AH79" s="23" t="s">
        <v>17</v>
      </c>
      <c r="AI79" s="24">
        <f>+COUNTIF(C80:AG80,"夏休")+COUNTIF(C80:AG80,"冬休")+COUNTIF(C80:AG80,"中止")+COUNTIF(C80:AG80,"工場")+COUNTIF(C80:AG80,"他")</f>
        <v>0</v>
      </c>
    </row>
    <row r="80" spans="2:36" s="26" customFormat="1" ht="13.5" customHeight="1" x14ac:dyDescent="0.15">
      <c r="B80" s="82" t="s">
        <v>16</v>
      </c>
      <c r="C80" s="8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6"/>
      <c r="AH80" s="27" t="s">
        <v>2</v>
      </c>
      <c r="AI80" s="28">
        <f>COUNT(C78:AG78)-AI79</f>
        <v>30</v>
      </c>
    </row>
    <row r="81" spans="2:36" s="26" customFormat="1" ht="13.5" customHeight="1" x14ac:dyDescent="0.15">
      <c r="B81" s="83"/>
      <c r="C81" s="8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6"/>
      <c r="AH81" s="27" t="s">
        <v>6</v>
      </c>
      <c r="AI81" s="29">
        <f>+COUNTIF(C82:AG83,"休")</f>
        <v>9</v>
      </c>
      <c r="AJ81" s="30" t="str">
        <f>IF(AI82&gt;0.285,"",IF(AI81&lt;AI78,"←計画日数が足りません",""))</f>
        <v/>
      </c>
    </row>
    <row r="82" spans="2:36" s="26" customFormat="1" ht="13.5" customHeight="1" x14ac:dyDescent="0.15">
      <c r="B82" s="77" t="s">
        <v>0</v>
      </c>
      <c r="C82" s="78" t="s">
        <v>20</v>
      </c>
      <c r="D82" s="69"/>
      <c r="E82" s="67"/>
      <c r="F82" s="69"/>
      <c r="G82" s="69"/>
      <c r="H82" s="69"/>
      <c r="I82" s="69" t="s">
        <v>20</v>
      </c>
      <c r="J82" s="69" t="s">
        <v>20</v>
      </c>
      <c r="K82" s="69"/>
      <c r="L82" s="67"/>
      <c r="M82" s="69"/>
      <c r="N82" s="69"/>
      <c r="O82" s="69"/>
      <c r="P82" s="69" t="s">
        <v>20</v>
      </c>
      <c r="Q82" s="69" t="s">
        <v>20</v>
      </c>
      <c r="R82" s="69"/>
      <c r="S82" s="67"/>
      <c r="T82" s="69"/>
      <c r="U82" s="69"/>
      <c r="V82" s="69"/>
      <c r="W82" s="69" t="s">
        <v>20</v>
      </c>
      <c r="X82" s="69" t="s">
        <v>20</v>
      </c>
      <c r="Y82" s="69"/>
      <c r="Z82" s="67"/>
      <c r="AA82" s="69"/>
      <c r="AB82" s="69"/>
      <c r="AC82" s="69"/>
      <c r="AD82" s="69" t="s">
        <v>20</v>
      </c>
      <c r="AE82" s="69" t="s">
        <v>20</v>
      </c>
      <c r="AF82" s="69"/>
      <c r="AG82" s="70"/>
      <c r="AH82" s="27" t="s">
        <v>8</v>
      </c>
      <c r="AI82" s="31">
        <f>+AI81/AI80</f>
        <v>0.3</v>
      </c>
    </row>
    <row r="83" spans="2:36" s="26" customFormat="1" x14ac:dyDescent="0.15">
      <c r="B83" s="77"/>
      <c r="C83" s="78"/>
      <c r="D83" s="69"/>
      <c r="E83" s="67"/>
      <c r="F83" s="69"/>
      <c r="G83" s="69"/>
      <c r="H83" s="69"/>
      <c r="I83" s="69"/>
      <c r="J83" s="69"/>
      <c r="K83" s="69"/>
      <c r="L83" s="67"/>
      <c r="M83" s="69"/>
      <c r="N83" s="69"/>
      <c r="O83" s="69"/>
      <c r="P83" s="69"/>
      <c r="Q83" s="69"/>
      <c r="R83" s="69"/>
      <c r="S83" s="67"/>
      <c r="T83" s="69"/>
      <c r="U83" s="69"/>
      <c r="V83" s="69"/>
      <c r="W83" s="69"/>
      <c r="X83" s="69"/>
      <c r="Y83" s="69"/>
      <c r="Z83" s="67"/>
      <c r="AA83" s="69"/>
      <c r="AB83" s="69"/>
      <c r="AC83" s="69"/>
      <c r="AD83" s="69"/>
      <c r="AE83" s="69"/>
      <c r="AF83" s="69"/>
      <c r="AG83" s="70"/>
      <c r="AH83" s="27" t="s">
        <v>9</v>
      </c>
      <c r="AI83" s="29">
        <f>+COUNTA(C84:AG85)</f>
        <v>9</v>
      </c>
    </row>
    <row r="84" spans="2:36" s="26" customFormat="1" x14ac:dyDescent="0.15">
      <c r="B84" s="71" t="s">
        <v>7</v>
      </c>
      <c r="C84" s="73" t="s">
        <v>20</v>
      </c>
      <c r="D84" s="67"/>
      <c r="E84" s="85"/>
      <c r="F84" s="67"/>
      <c r="G84" s="67"/>
      <c r="H84" s="67"/>
      <c r="I84" s="67" t="s">
        <v>20</v>
      </c>
      <c r="J84" s="67" t="s">
        <v>20</v>
      </c>
      <c r="K84" s="67"/>
      <c r="L84" s="85"/>
      <c r="M84" s="67"/>
      <c r="N84" s="67"/>
      <c r="O84" s="67"/>
      <c r="P84" s="67" t="s">
        <v>20</v>
      </c>
      <c r="Q84" s="67" t="s">
        <v>20</v>
      </c>
      <c r="R84" s="67"/>
      <c r="S84" s="85"/>
      <c r="T84" s="67"/>
      <c r="U84" s="67"/>
      <c r="V84" s="67"/>
      <c r="W84" s="67" t="s">
        <v>20</v>
      </c>
      <c r="X84" s="67" t="s">
        <v>20</v>
      </c>
      <c r="Y84" s="67"/>
      <c r="Z84" s="85"/>
      <c r="AA84" s="67"/>
      <c r="AB84" s="67"/>
      <c r="AC84" s="67"/>
      <c r="AD84" s="67" t="s">
        <v>20</v>
      </c>
      <c r="AE84" s="67" t="s">
        <v>20</v>
      </c>
      <c r="AF84" s="67"/>
      <c r="AG84" s="65"/>
      <c r="AH84" s="32" t="s">
        <v>4</v>
      </c>
      <c r="AI84" s="33">
        <f>+AI83/AI80</f>
        <v>0.3</v>
      </c>
    </row>
    <row r="85" spans="2:36" s="26" customFormat="1" x14ac:dyDescent="0.15">
      <c r="B85" s="72"/>
      <c r="C85" s="74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6"/>
      <c r="AH85" s="34"/>
      <c r="AI85" s="35"/>
      <c r="AJ85" s="30"/>
    </row>
    <row r="86" spans="2:36" hidden="1" x14ac:dyDescent="0.15">
      <c r="B86" s="15"/>
      <c r="C86" s="46">
        <f t="shared" ref="C86:AG86" si="24">IF(AND(DAY(C78)&gt;=22,DAY(C78)&lt;=28,C79="土"),1,0)</f>
        <v>0</v>
      </c>
      <c r="D86" s="46">
        <f t="shared" si="24"/>
        <v>0</v>
      </c>
      <c r="E86" s="46">
        <f t="shared" si="24"/>
        <v>0</v>
      </c>
      <c r="F86" s="46">
        <f t="shared" si="24"/>
        <v>0</v>
      </c>
      <c r="G86" s="46">
        <f t="shared" si="24"/>
        <v>0</v>
      </c>
      <c r="H86" s="46">
        <f t="shared" si="24"/>
        <v>0</v>
      </c>
      <c r="I86" s="46">
        <f t="shared" si="24"/>
        <v>0</v>
      </c>
      <c r="J86" s="46">
        <f t="shared" si="24"/>
        <v>0</v>
      </c>
      <c r="K86" s="46">
        <f t="shared" si="24"/>
        <v>0</v>
      </c>
      <c r="L86" s="46">
        <f t="shared" si="24"/>
        <v>0</v>
      </c>
      <c r="M86" s="46">
        <f t="shared" si="24"/>
        <v>0</v>
      </c>
      <c r="N86" s="46">
        <f t="shared" si="24"/>
        <v>0</v>
      </c>
      <c r="O86" s="46">
        <f t="shared" si="24"/>
        <v>0</v>
      </c>
      <c r="P86" s="46">
        <f t="shared" si="24"/>
        <v>0</v>
      </c>
      <c r="Q86" s="46">
        <f t="shared" si="24"/>
        <v>0</v>
      </c>
      <c r="R86" s="46">
        <f t="shared" si="24"/>
        <v>0</v>
      </c>
      <c r="S86" s="46">
        <f t="shared" si="24"/>
        <v>0</v>
      </c>
      <c r="T86" s="46">
        <f t="shared" si="24"/>
        <v>0</v>
      </c>
      <c r="U86" s="46">
        <f t="shared" si="24"/>
        <v>0</v>
      </c>
      <c r="V86" s="46">
        <f t="shared" si="24"/>
        <v>0</v>
      </c>
      <c r="W86" s="46">
        <f t="shared" si="24"/>
        <v>0</v>
      </c>
      <c r="X86" s="46">
        <f t="shared" si="24"/>
        <v>0</v>
      </c>
      <c r="Y86" s="46">
        <f t="shared" si="24"/>
        <v>0</v>
      </c>
      <c r="Z86" s="46">
        <f t="shared" si="24"/>
        <v>0</v>
      </c>
      <c r="AA86" s="46">
        <f t="shared" si="24"/>
        <v>0</v>
      </c>
      <c r="AB86" s="46">
        <f t="shared" si="24"/>
        <v>0</v>
      </c>
      <c r="AC86" s="46">
        <f t="shared" si="24"/>
        <v>0</v>
      </c>
      <c r="AD86" s="46">
        <f t="shared" si="24"/>
        <v>1</v>
      </c>
      <c r="AE86" s="46">
        <f t="shared" si="24"/>
        <v>0</v>
      </c>
      <c r="AF86" s="46">
        <f t="shared" si="24"/>
        <v>0</v>
      </c>
      <c r="AG86" s="46" t="e">
        <f t="shared" si="24"/>
        <v>#VALUE!</v>
      </c>
      <c r="AH86" s="47" t="s">
        <v>18</v>
      </c>
      <c r="AI86" s="48">
        <f>_xlfn.AGGREGATE(9,6,C86:AG86)</f>
        <v>1</v>
      </c>
      <c r="AJ86" s="30"/>
    </row>
    <row r="87" spans="2:36" hidden="1" x14ac:dyDescent="0.15">
      <c r="B87" s="15"/>
      <c r="C87" s="49">
        <f t="shared" ref="C87:AG87" si="25">IF(AND(DAY(C78)&gt;=22,DAY(C78)&lt;=28,C79="土",OR(C84="休",C84="雨")),1,0)</f>
        <v>0</v>
      </c>
      <c r="D87" s="49">
        <f t="shared" si="25"/>
        <v>0</v>
      </c>
      <c r="E87" s="49">
        <f t="shared" si="25"/>
        <v>0</v>
      </c>
      <c r="F87" s="49">
        <f t="shared" si="25"/>
        <v>0</v>
      </c>
      <c r="G87" s="49">
        <f t="shared" si="25"/>
        <v>0</v>
      </c>
      <c r="H87" s="49">
        <f t="shared" si="25"/>
        <v>0</v>
      </c>
      <c r="I87" s="49">
        <f t="shared" si="25"/>
        <v>0</v>
      </c>
      <c r="J87" s="49">
        <f t="shared" si="25"/>
        <v>0</v>
      </c>
      <c r="K87" s="49">
        <f t="shared" si="25"/>
        <v>0</v>
      </c>
      <c r="L87" s="49">
        <f t="shared" si="25"/>
        <v>0</v>
      </c>
      <c r="M87" s="49">
        <f t="shared" si="25"/>
        <v>0</v>
      </c>
      <c r="N87" s="49">
        <f t="shared" si="25"/>
        <v>0</v>
      </c>
      <c r="O87" s="49">
        <f t="shared" si="25"/>
        <v>0</v>
      </c>
      <c r="P87" s="49">
        <f t="shared" si="25"/>
        <v>0</v>
      </c>
      <c r="Q87" s="49">
        <f t="shared" si="25"/>
        <v>0</v>
      </c>
      <c r="R87" s="49">
        <f t="shared" si="25"/>
        <v>0</v>
      </c>
      <c r="S87" s="49">
        <f t="shared" si="25"/>
        <v>0</v>
      </c>
      <c r="T87" s="49">
        <f t="shared" si="25"/>
        <v>0</v>
      </c>
      <c r="U87" s="49">
        <f t="shared" si="25"/>
        <v>0</v>
      </c>
      <c r="V87" s="49">
        <f t="shared" si="25"/>
        <v>0</v>
      </c>
      <c r="W87" s="49">
        <f t="shared" si="25"/>
        <v>0</v>
      </c>
      <c r="X87" s="49">
        <f t="shared" si="25"/>
        <v>0</v>
      </c>
      <c r="Y87" s="49">
        <f t="shared" si="25"/>
        <v>0</v>
      </c>
      <c r="Z87" s="49">
        <f t="shared" si="25"/>
        <v>0</v>
      </c>
      <c r="AA87" s="49">
        <f t="shared" si="25"/>
        <v>0</v>
      </c>
      <c r="AB87" s="49">
        <f t="shared" si="25"/>
        <v>0</v>
      </c>
      <c r="AC87" s="49">
        <f t="shared" si="25"/>
        <v>0</v>
      </c>
      <c r="AD87" s="49">
        <f t="shared" si="25"/>
        <v>1</v>
      </c>
      <c r="AE87" s="49">
        <f t="shared" si="25"/>
        <v>0</v>
      </c>
      <c r="AF87" s="49">
        <f t="shared" si="25"/>
        <v>0</v>
      </c>
      <c r="AG87" s="49" t="e">
        <f t="shared" si="25"/>
        <v>#VALUE!</v>
      </c>
      <c r="AH87" s="50" t="s">
        <v>19</v>
      </c>
      <c r="AI87" s="48">
        <f>_xlfn.AGGREGATE(9,6,C87:AG87)</f>
        <v>1</v>
      </c>
      <c r="AJ87" s="30"/>
    </row>
    <row r="88" spans="2:36" s="26" customFormat="1" x14ac:dyDescent="0.15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I88" s="41"/>
    </row>
    <row r="89" spans="2:36" hidden="1" x14ac:dyDescent="0.15">
      <c r="C89" s="2">
        <f>YEAR(C92)</f>
        <v>2024</v>
      </c>
      <c r="D89" s="2">
        <f>MONTH(C92)</f>
        <v>10</v>
      </c>
    </row>
    <row r="90" spans="2:36" x14ac:dyDescent="0.15">
      <c r="B90" s="6" t="s">
        <v>13</v>
      </c>
      <c r="C90" s="79">
        <f>C92</f>
        <v>45566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1"/>
    </row>
    <row r="91" spans="2:36" hidden="1" x14ac:dyDescent="0.15">
      <c r="B91" s="36"/>
      <c r="C91" s="22">
        <f>DATE($C89,$D89,1)</f>
        <v>45566</v>
      </c>
      <c r="D91" s="22">
        <f t="shared" ref="D91:AG91" si="26">C91+1</f>
        <v>45567</v>
      </c>
      <c r="E91" s="22">
        <f t="shared" si="26"/>
        <v>45568</v>
      </c>
      <c r="F91" s="22">
        <f t="shared" si="26"/>
        <v>45569</v>
      </c>
      <c r="G91" s="22">
        <f t="shared" si="26"/>
        <v>45570</v>
      </c>
      <c r="H91" s="22">
        <f t="shared" si="26"/>
        <v>45571</v>
      </c>
      <c r="I91" s="22">
        <f t="shared" si="26"/>
        <v>45572</v>
      </c>
      <c r="J91" s="22">
        <f t="shared" si="26"/>
        <v>45573</v>
      </c>
      <c r="K91" s="22">
        <f t="shared" si="26"/>
        <v>45574</v>
      </c>
      <c r="L91" s="22">
        <f t="shared" si="26"/>
        <v>45575</v>
      </c>
      <c r="M91" s="22">
        <f t="shared" si="26"/>
        <v>45576</v>
      </c>
      <c r="N91" s="22">
        <f t="shared" si="26"/>
        <v>45577</v>
      </c>
      <c r="O91" s="22">
        <f t="shared" si="26"/>
        <v>45578</v>
      </c>
      <c r="P91" s="22">
        <f t="shared" si="26"/>
        <v>45579</v>
      </c>
      <c r="Q91" s="22">
        <f t="shared" si="26"/>
        <v>45580</v>
      </c>
      <c r="R91" s="22">
        <f t="shared" si="26"/>
        <v>45581</v>
      </c>
      <c r="S91" s="22">
        <f t="shared" si="26"/>
        <v>45582</v>
      </c>
      <c r="T91" s="22">
        <f t="shared" si="26"/>
        <v>45583</v>
      </c>
      <c r="U91" s="22">
        <f t="shared" si="26"/>
        <v>45584</v>
      </c>
      <c r="V91" s="22">
        <f t="shared" si="26"/>
        <v>45585</v>
      </c>
      <c r="W91" s="22">
        <f t="shared" si="26"/>
        <v>45586</v>
      </c>
      <c r="X91" s="22">
        <f t="shared" si="26"/>
        <v>45587</v>
      </c>
      <c r="Y91" s="22">
        <f t="shared" si="26"/>
        <v>45588</v>
      </c>
      <c r="Z91" s="22">
        <f t="shared" si="26"/>
        <v>45589</v>
      </c>
      <c r="AA91" s="22">
        <f t="shared" si="26"/>
        <v>45590</v>
      </c>
      <c r="AB91" s="22">
        <f t="shared" si="26"/>
        <v>45591</v>
      </c>
      <c r="AC91" s="22">
        <f t="shared" si="26"/>
        <v>45592</v>
      </c>
      <c r="AD91" s="22">
        <f t="shared" si="26"/>
        <v>45593</v>
      </c>
      <c r="AE91" s="22">
        <f t="shared" si="26"/>
        <v>45594</v>
      </c>
      <c r="AF91" s="22">
        <f t="shared" si="26"/>
        <v>45595</v>
      </c>
      <c r="AG91" s="22">
        <f t="shared" si="26"/>
        <v>45596</v>
      </c>
      <c r="AH91" s="37"/>
      <c r="AI91" s="38"/>
    </row>
    <row r="92" spans="2:36" x14ac:dyDescent="0.15">
      <c r="B92" s="20" t="s">
        <v>14</v>
      </c>
      <c r="C92" s="39">
        <f>IF(EDATE(C77,1)&gt;$G$14,"",EDATE(C77,1))</f>
        <v>45566</v>
      </c>
      <c r="D92" s="22">
        <f t="shared" ref="D92:AG92" si="27">IF(D91&gt;$G$14,"",IF(C92=EOMONTH(DATE($C89,$D89,1),0),"",IF(C92="","",C92+1)))</f>
        <v>45567</v>
      </c>
      <c r="E92" s="22">
        <f t="shared" si="27"/>
        <v>45568</v>
      </c>
      <c r="F92" s="22">
        <f t="shared" si="27"/>
        <v>45569</v>
      </c>
      <c r="G92" s="22">
        <f t="shared" si="27"/>
        <v>45570</v>
      </c>
      <c r="H92" s="22">
        <f t="shared" si="27"/>
        <v>45571</v>
      </c>
      <c r="I92" s="22">
        <f t="shared" si="27"/>
        <v>45572</v>
      </c>
      <c r="J92" s="22">
        <f t="shared" si="27"/>
        <v>45573</v>
      </c>
      <c r="K92" s="22">
        <f t="shared" si="27"/>
        <v>45574</v>
      </c>
      <c r="L92" s="22">
        <f t="shared" si="27"/>
        <v>45575</v>
      </c>
      <c r="M92" s="22">
        <f t="shared" si="27"/>
        <v>45576</v>
      </c>
      <c r="N92" s="22">
        <f t="shared" si="27"/>
        <v>45577</v>
      </c>
      <c r="O92" s="22">
        <f t="shared" si="27"/>
        <v>45578</v>
      </c>
      <c r="P92" s="22">
        <f t="shared" si="27"/>
        <v>45579</v>
      </c>
      <c r="Q92" s="22">
        <f t="shared" si="27"/>
        <v>45580</v>
      </c>
      <c r="R92" s="22">
        <f t="shared" si="27"/>
        <v>45581</v>
      </c>
      <c r="S92" s="22">
        <f t="shared" si="27"/>
        <v>45582</v>
      </c>
      <c r="T92" s="22">
        <f t="shared" si="27"/>
        <v>45583</v>
      </c>
      <c r="U92" s="22">
        <f t="shared" si="27"/>
        <v>45584</v>
      </c>
      <c r="V92" s="22">
        <f t="shared" si="27"/>
        <v>45585</v>
      </c>
      <c r="W92" s="22">
        <f t="shared" si="27"/>
        <v>45586</v>
      </c>
      <c r="X92" s="22">
        <f t="shared" si="27"/>
        <v>45587</v>
      </c>
      <c r="Y92" s="22">
        <f t="shared" si="27"/>
        <v>45588</v>
      </c>
      <c r="Z92" s="22">
        <f t="shared" si="27"/>
        <v>45589</v>
      </c>
      <c r="AA92" s="22">
        <f t="shared" si="27"/>
        <v>45590</v>
      </c>
      <c r="AB92" s="22">
        <f t="shared" si="27"/>
        <v>45591</v>
      </c>
      <c r="AC92" s="22">
        <f t="shared" si="27"/>
        <v>45592</v>
      </c>
      <c r="AD92" s="22">
        <f t="shared" si="27"/>
        <v>45593</v>
      </c>
      <c r="AE92" s="22">
        <f t="shared" si="27"/>
        <v>45594</v>
      </c>
      <c r="AF92" s="22">
        <f t="shared" si="27"/>
        <v>45595</v>
      </c>
      <c r="AG92" s="22">
        <f t="shared" si="27"/>
        <v>45596</v>
      </c>
      <c r="AH92" s="23" t="s">
        <v>15</v>
      </c>
      <c r="AI92" s="24">
        <f>+COUNTIFS(C93:AG93,"土",C94:AG94,"")+COUNTIFS(C93:AG93,"日",C94:AG94,"")</f>
        <v>8</v>
      </c>
    </row>
    <row r="93" spans="2:36" s="26" customFormat="1" x14ac:dyDescent="0.15">
      <c r="B93" s="40" t="s">
        <v>5</v>
      </c>
      <c r="C93" s="51" t="str">
        <f>IFERROR(TEXT(WEEKDAY(+C92),"aaa"),"")</f>
        <v>火</v>
      </c>
      <c r="D93" s="51" t="str">
        <f t="shared" ref="D93:AG93" si="28">IFERROR(TEXT(WEEKDAY(+D92),"aaa"),"")</f>
        <v>水</v>
      </c>
      <c r="E93" s="51" t="str">
        <f t="shared" si="28"/>
        <v>木</v>
      </c>
      <c r="F93" s="51" t="str">
        <f t="shared" si="28"/>
        <v>金</v>
      </c>
      <c r="G93" s="51" t="str">
        <f t="shared" si="28"/>
        <v>土</v>
      </c>
      <c r="H93" s="51" t="str">
        <f t="shared" si="28"/>
        <v>日</v>
      </c>
      <c r="I93" s="51" t="str">
        <f t="shared" si="28"/>
        <v>月</v>
      </c>
      <c r="J93" s="51" t="str">
        <f t="shared" si="28"/>
        <v>火</v>
      </c>
      <c r="K93" s="51" t="str">
        <f t="shared" si="28"/>
        <v>水</v>
      </c>
      <c r="L93" s="51" t="str">
        <f t="shared" si="28"/>
        <v>木</v>
      </c>
      <c r="M93" s="51" t="str">
        <f t="shared" si="28"/>
        <v>金</v>
      </c>
      <c r="N93" s="51" t="str">
        <f t="shared" si="28"/>
        <v>土</v>
      </c>
      <c r="O93" s="51" t="str">
        <f t="shared" si="28"/>
        <v>日</v>
      </c>
      <c r="P93" s="51" t="str">
        <f t="shared" si="28"/>
        <v>月</v>
      </c>
      <c r="Q93" s="51" t="str">
        <f t="shared" si="28"/>
        <v>火</v>
      </c>
      <c r="R93" s="51" t="str">
        <f t="shared" si="28"/>
        <v>水</v>
      </c>
      <c r="S93" s="51" t="str">
        <f t="shared" si="28"/>
        <v>木</v>
      </c>
      <c r="T93" s="51" t="str">
        <f t="shared" si="28"/>
        <v>金</v>
      </c>
      <c r="U93" s="51" t="str">
        <f t="shared" si="28"/>
        <v>土</v>
      </c>
      <c r="V93" s="51" t="str">
        <f t="shared" si="28"/>
        <v>日</v>
      </c>
      <c r="W93" s="51" t="str">
        <f t="shared" si="28"/>
        <v>月</v>
      </c>
      <c r="X93" s="51" t="str">
        <f t="shared" si="28"/>
        <v>火</v>
      </c>
      <c r="Y93" s="51" t="str">
        <f t="shared" si="28"/>
        <v>水</v>
      </c>
      <c r="Z93" s="51" t="str">
        <f t="shared" si="28"/>
        <v>木</v>
      </c>
      <c r="AA93" s="51" t="str">
        <f t="shared" si="28"/>
        <v>金</v>
      </c>
      <c r="AB93" s="51" t="str">
        <f t="shared" si="28"/>
        <v>土</v>
      </c>
      <c r="AC93" s="51" t="str">
        <f t="shared" si="28"/>
        <v>日</v>
      </c>
      <c r="AD93" s="51" t="str">
        <f t="shared" si="28"/>
        <v>月</v>
      </c>
      <c r="AE93" s="51" t="str">
        <f t="shared" si="28"/>
        <v>火</v>
      </c>
      <c r="AF93" s="51" t="str">
        <f t="shared" si="28"/>
        <v>水</v>
      </c>
      <c r="AG93" s="51" t="str">
        <f t="shared" si="28"/>
        <v>木</v>
      </c>
      <c r="AH93" s="23" t="s">
        <v>17</v>
      </c>
      <c r="AI93" s="24">
        <f>+COUNTIF(C94:AG94,"夏休")+COUNTIF(C94:AG94,"冬休")+COUNTIF(C94:AG94,"中止")+COUNTIF(C94:AG94,"工場")+COUNTIF(C94:AG94,"他")</f>
        <v>0</v>
      </c>
    </row>
    <row r="94" spans="2:36" s="26" customFormat="1" ht="13.5" customHeight="1" x14ac:dyDescent="0.15">
      <c r="B94" s="82" t="s">
        <v>16</v>
      </c>
      <c r="C94" s="8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6"/>
      <c r="AH94" s="27" t="s">
        <v>2</v>
      </c>
      <c r="AI94" s="28">
        <f>COUNT(C92:AG92)-AI93</f>
        <v>31</v>
      </c>
    </row>
    <row r="95" spans="2:36" s="26" customFormat="1" ht="13.5" customHeight="1" x14ac:dyDescent="0.15">
      <c r="B95" s="83"/>
      <c r="C95" s="8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6"/>
      <c r="AH95" s="27" t="s">
        <v>6</v>
      </c>
      <c r="AI95" s="29">
        <f>+COUNTIF(C96:AG97,"休")</f>
        <v>8</v>
      </c>
      <c r="AJ95" s="30" t="str">
        <f>IF(AI96&gt;0.285,"",IF(AI95&lt;AI92,"←計画日数が足りません",""))</f>
        <v/>
      </c>
    </row>
    <row r="96" spans="2:36" s="26" customFormat="1" ht="13.5" customHeight="1" x14ac:dyDescent="0.15">
      <c r="B96" s="77" t="s">
        <v>0</v>
      </c>
      <c r="C96" s="78"/>
      <c r="D96" s="69"/>
      <c r="E96" s="69"/>
      <c r="F96" s="69"/>
      <c r="G96" s="69" t="s">
        <v>20</v>
      </c>
      <c r="H96" s="69" t="s">
        <v>20</v>
      </c>
      <c r="I96" s="67"/>
      <c r="J96" s="69"/>
      <c r="K96" s="69"/>
      <c r="L96" s="69"/>
      <c r="M96" s="69"/>
      <c r="N96" s="69" t="s">
        <v>20</v>
      </c>
      <c r="O96" s="69" t="s">
        <v>20</v>
      </c>
      <c r="P96" s="67"/>
      <c r="Q96" s="69"/>
      <c r="R96" s="69"/>
      <c r="S96" s="69"/>
      <c r="T96" s="69"/>
      <c r="U96" s="69" t="s">
        <v>20</v>
      </c>
      <c r="V96" s="69" t="s">
        <v>20</v>
      </c>
      <c r="W96" s="67"/>
      <c r="X96" s="69"/>
      <c r="Y96" s="69"/>
      <c r="Z96" s="69"/>
      <c r="AA96" s="69"/>
      <c r="AB96" s="69" t="s">
        <v>20</v>
      </c>
      <c r="AC96" s="69" t="s">
        <v>20</v>
      </c>
      <c r="AD96" s="67"/>
      <c r="AE96" s="69"/>
      <c r="AF96" s="69"/>
      <c r="AG96" s="70"/>
      <c r="AH96" s="27" t="s">
        <v>8</v>
      </c>
      <c r="AI96" s="31">
        <f>+AI95/AI94</f>
        <v>0.25806451612903225</v>
      </c>
    </row>
    <row r="97" spans="2:36" s="26" customFormat="1" x14ac:dyDescent="0.15">
      <c r="B97" s="77"/>
      <c r="C97" s="78"/>
      <c r="D97" s="69"/>
      <c r="E97" s="69"/>
      <c r="F97" s="69"/>
      <c r="G97" s="69"/>
      <c r="H97" s="69"/>
      <c r="I97" s="67"/>
      <c r="J97" s="69"/>
      <c r="K97" s="69"/>
      <c r="L97" s="69"/>
      <c r="M97" s="69"/>
      <c r="N97" s="69"/>
      <c r="O97" s="69"/>
      <c r="P97" s="67"/>
      <c r="Q97" s="69"/>
      <c r="R97" s="69"/>
      <c r="S97" s="69"/>
      <c r="T97" s="69"/>
      <c r="U97" s="69"/>
      <c r="V97" s="69"/>
      <c r="W97" s="67"/>
      <c r="X97" s="69"/>
      <c r="Y97" s="69"/>
      <c r="Z97" s="69"/>
      <c r="AA97" s="69"/>
      <c r="AB97" s="69"/>
      <c r="AC97" s="69"/>
      <c r="AD97" s="67"/>
      <c r="AE97" s="69"/>
      <c r="AF97" s="69"/>
      <c r="AG97" s="70"/>
      <c r="AH97" s="27" t="s">
        <v>9</v>
      </c>
      <c r="AI97" s="29">
        <f>+COUNTA(C98:AG99)</f>
        <v>8</v>
      </c>
    </row>
    <row r="98" spans="2:36" s="26" customFormat="1" x14ac:dyDescent="0.15">
      <c r="B98" s="71" t="s">
        <v>7</v>
      </c>
      <c r="C98" s="73"/>
      <c r="D98" s="67"/>
      <c r="E98" s="67"/>
      <c r="F98" s="67"/>
      <c r="G98" s="67" t="s">
        <v>20</v>
      </c>
      <c r="H98" s="67" t="s">
        <v>20</v>
      </c>
      <c r="I98" s="85"/>
      <c r="J98" s="67"/>
      <c r="K98" s="67" t="s">
        <v>22</v>
      </c>
      <c r="L98" s="67"/>
      <c r="M98" s="67"/>
      <c r="N98" s="67"/>
      <c r="O98" s="67" t="s">
        <v>20</v>
      </c>
      <c r="P98" s="85"/>
      <c r="Q98" s="67"/>
      <c r="R98" s="67"/>
      <c r="S98" s="67"/>
      <c r="T98" s="67"/>
      <c r="U98" s="67" t="s">
        <v>20</v>
      </c>
      <c r="V98" s="67" t="s">
        <v>20</v>
      </c>
      <c r="W98" s="85"/>
      <c r="X98" s="67"/>
      <c r="Y98" s="67"/>
      <c r="Z98" s="67"/>
      <c r="AA98" s="67"/>
      <c r="AB98" s="67" t="s">
        <v>20</v>
      </c>
      <c r="AC98" s="67" t="s">
        <v>20</v>
      </c>
      <c r="AD98" s="85"/>
      <c r="AE98" s="67"/>
      <c r="AF98" s="67"/>
      <c r="AG98" s="65"/>
      <c r="AH98" s="32" t="s">
        <v>4</v>
      </c>
      <c r="AI98" s="33">
        <f>+AI97/AI94</f>
        <v>0.25806451612903225</v>
      </c>
    </row>
    <row r="99" spans="2:36" s="26" customFormat="1" x14ac:dyDescent="0.15">
      <c r="B99" s="72"/>
      <c r="C99" s="74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6"/>
      <c r="AH99" s="34"/>
      <c r="AI99" s="35"/>
      <c r="AJ99" s="30"/>
    </row>
    <row r="100" spans="2:36" hidden="1" x14ac:dyDescent="0.15">
      <c r="B100" s="15"/>
      <c r="C100" s="46">
        <f t="shared" ref="C100:AG100" si="29">IF(AND(DAY(C92)&gt;=22,DAY(C92)&lt;=28,C93="土"),1,0)</f>
        <v>0</v>
      </c>
      <c r="D100" s="46">
        <f t="shared" si="29"/>
        <v>0</v>
      </c>
      <c r="E100" s="46">
        <f t="shared" si="29"/>
        <v>0</v>
      </c>
      <c r="F100" s="46">
        <f t="shared" si="29"/>
        <v>0</v>
      </c>
      <c r="G100" s="46">
        <f t="shared" si="29"/>
        <v>0</v>
      </c>
      <c r="H100" s="46">
        <f t="shared" si="29"/>
        <v>0</v>
      </c>
      <c r="I100" s="46">
        <f t="shared" si="29"/>
        <v>0</v>
      </c>
      <c r="J100" s="46">
        <f t="shared" si="29"/>
        <v>0</v>
      </c>
      <c r="K100" s="46">
        <f t="shared" si="29"/>
        <v>0</v>
      </c>
      <c r="L100" s="46">
        <f t="shared" si="29"/>
        <v>0</v>
      </c>
      <c r="M100" s="46">
        <f t="shared" si="29"/>
        <v>0</v>
      </c>
      <c r="N100" s="46">
        <f t="shared" si="29"/>
        <v>0</v>
      </c>
      <c r="O100" s="46">
        <f t="shared" si="29"/>
        <v>0</v>
      </c>
      <c r="P100" s="46">
        <f t="shared" si="29"/>
        <v>0</v>
      </c>
      <c r="Q100" s="46">
        <f t="shared" si="29"/>
        <v>0</v>
      </c>
      <c r="R100" s="46">
        <f t="shared" si="29"/>
        <v>0</v>
      </c>
      <c r="S100" s="46">
        <f t="shared" si="29"/>
        <v>0</v>
      </c>
      <c r="T100" s="46">
        <f t="shared" si="29"/>
        <v>0</v>
      </c>
      <c r="U100" s="46">
        <f t="shared" si="29"/>
        <v>0</v>
      </c>
      <c r="V100" s="46">
        <f t="shared" si="29"/>
        <v>0</v>
      </c>
      <c r="W100" s="46">
        <f t="shared" si="29"/>
        <v>0</v>
      </c>
      <c r="X100" s="46">
        <f t="shared" si="29"/>
        <v>0</v>
      </c>
      <c r="Y100" s="46">
        <f t="shared" si="29"/>
        <v>0</v>
      </c>
      <c r="Z100" s="46">
        <f t="shared" si="29"/>
        <v>0</v>
      </c>
      <c r="AA100" s="46">
        <f t="shared" si="29"/>
        <v>0</v>
      </c>
      <c r="AB100" s="46">
        <f t="shared" si="29"/>
        <v>1</v>
      </c>
      <c r="AC100" s="46">
        <f t="shared" si="29"/>
        <v>0</v>
      </c>
      <c r="AD100" s="46">
        <f t="shared" si="29"/>
        <v>0</v>
      </c>
      <c r="AE100" s="46">
        <f t="shared" si="29"/>
        <v>0</v>
      </c>
      <c r="AF100" s="46">
        <f t="shared" si="29"/>
        <v>0</v>
      </c>
      <c r="AG100" s="46">
        <f t="shared" si="29"/>
        <v>0</v>
      </c>
      <c r="AH100" s="47" t="s">
        <v>18</v>
      </c>
      <c r="AI100" s="48">
        <f>_xlfn.AGGREGATE(9,6,C100:AG100)</f>
        <v>1</v>
      </c>
      <c r="AJ100" s="30"/>
    </row>
    <row r="101" spans="2:36" hidden="1" x14ac:dyDescent="0.15">
      <c r="B101" s="15"/>
      <c r="C101" s="49">
        <f t="shared" ref="C101:AG101" si="30">IF(AND(DAY(C92)&gt;=22,DAY(C92)&lt;=28,C93="土",OR(C98="休",C98="雨")),1,0)</f>
        <v>0</v>
      </c>
      <c r="D101" s="49">
        <f t="shared" si="30"/>
        <v>0</v>
      </c>
      <c r="E101" s="49">
        <f t="shared" si="30"/>
        <v>0</v>
      </c>
      <c r="F101" s="49">
        <f t="shared" si="30"/>
        <v>0</v>
      </c>
      <c r="G101" s="49">
        <f t="shared" si="30"/>
        <v>0</v>
      </c>
      <c r="H101" s="49">
        <f t="shared" si="30"/>
        <v>0</v>
      </c>
      <c r="I101" s="49">
        <f t="shared" si="30"/>
        <v>0</v>
      </c>
      <c r="J101" s="49">
        <f t="shared" si="30"/>
        <v>0</v>
      </c>
      <c r="K101" s="49">
        <f t="shared" si="30"/>
        <v>0</v>
      </c>
      <c r="L101" s="49">
        <f t="shared" si="30"/>
        <v>0</v>
      </c>
      <c r="M101" s="49">
        <f t="shared" si="30"/>
        <v>0</v>
      </c>
      <c r="N101" s="49">
        <f t="shared" si="30"/>
        <v>0</v>
      </c>
      <c r="O101" s="49">
        <f t="shared" si="30"/>
        <v>0</v>
      </c>
      <c r="P101" s="49">
        <f t="shared" si="30"/>
        <v>0</v>
      </c>
      <c r="Q101" s="49">
        <f t="shared" si="30"/>
        <v>0</v>
      </c>
      <c r="R101" s="49">
        <f t="shared" si="30"/>
        <v>0</v>
      </c>
      <c r="S101" s="49">
        <f t="shared" si="30"/>
        <v>0</v>
      </c>
      <c r="T101" s="49">
        <f t="shared" si="30"/>
        <v>0</v>
      </c>
      <c r="U101" s="49">
        <f t="shared" si="30"/>
        <v>0</v>
      </c>
      <c r="V101" s="49">
        <f t="shared" si="30"/>
        <v>0</v>
      </c>
      <c r="W101" s="49">
        <f t="shared" si="30"/>
        <v>0</v>
      </c>
      <c r="X101" s="49">
        <f t="shared" si="30"/>
        <v>0</v>
      </c>
      <c r="Y101" s="49">
        <f t="shared" si="30"/>
        <v>0</v>
      </c>
      <c r="Z101" s="49">
        <f t="shared" si="30"/>
        <v>0</v>
      </c>
      <c r="AA101" s="49">
        <f t="shared" si="30"/>
        <v>0</v>
      </c>
      <c r="AB101" s="49">
        <f t="shared" si="30"/>
        <v>1</v>
      </c>
      <c r="AC101" s="49">
        <f t="shared" si="30"/>
        <v>0</v>
      </c>
      <c r="AD101" s="49">
        <f t="shared" si="30"/>
        <v>0</v>
      </c>
      <c r="AE101" s="49">
        <f t="shared" si="30"/>
        <v>0</v>
      </c>
      <c r="AF101" s="49">
        <f t="shared" si="30"/>
        <v>0</v>
      </c>
      <c r="AG101" s="49">
        <f t="shared" si="30"/>
        <v>0</v>
      </c>
      <c r="AH101" s="50" t="s">
        <v>19</v>
      </c>
      <c r="AI101" s="48">
        <f>_xlfn.AGGREGATE(9,6,C101:AG101)</f>
        <v>1</v>
      </c>
      <c r="AJ101" s="30"/>
    </row>
    <row r="102" spans="2:36" s="26" customFormat="1" x14ac:dyDescent="0.15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I102" s="41"/>
    </row>
    <row r="103" spans="2:36" hidden="1" x14ac:dyDescent="0.15">
      <c r="C103" s="2">
        <f>YEAR(C106)</f>
        <v>2024</v>
      </c>
      <c r="D103" s="2">
        <f>MONTH(C106)</f>
        <v>11</v>
      </c>
    </row>
    <row r="104" spans="2:36" x14ac:dyDescent="0.15">
      <c r="B104" s="6" t="s">
        <v>13</v>
      </c>
      <c r="C104" s="79">
        <f>C106</f>
        <v>45597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1"/>
    </row>
    <row r="105" spans="2:36" hidden="1" x14ac:dyDescent="0.15">
      <c r="B105" s="36"/>
      <c r="C105" s="22">
        <f>DATE($C103,$D103,1)</f>
        <v>45597</v>
      </c>
      <c r="D105" s="22">
        <f t="shared" ref="D105:AG105" si="31">C105+1</f>
        <v>45598</v>
      </c>
      <c r="E105" s="22">
        <f t="shared" si="31"/>
        <v>45599</v>
      </c>
      <c r="F105" s="22">
        <f t="shared" si="31"/>
        <v>45600</v>
      </c>
      <c r="G105" s="22">
        <f t="shared" si="31"/>
        <v>45601</v>
      </c>
      <c r="H105" s="22">
        <f t="shared" si="31"/>
        <v>45602</v>
      </c>
      <c r="I105" s="22">
        <f t="shared" si="31"/>
        <v>45603</v>
      </c>
      <c r="J105" s="22">
        <f t="shared" si="31"/>
        <v>45604</v>
      </c>
      <c r="K105" s="22">
        <f t="shared" si="31"/>
        <v>45605</v>
      </c>
      <c r="L105" s="22">
        <f t="shared" si="31"/>
        <v>45606</v>
      </c>
      <c r="M105" s="22">
        <f t="shared" si="31"/>
        <v>45607</v>
      </c>
      <c r="N105" s="22">
        <f t="shared" si="31"/>
        <v>45608</v>
      </c>
      <c r="O105" s="22">
        <f t="shared" si="31"/>
        <v>45609</v>
      </c>
      <c r="P105" s="22">
        <f t="shared" si="31"/>
        <v>45610</v>
      </c>
      <c r="Q105" s="22">
        <f t="shared" si="31"/>
        <v>45611</v>
      </c>
      <c r="R105" s="22">
        <f t="shared" si="31"/>
        <v>45612</v>
      </c>
      <c r="S105" s="22">
        <f t="shared" si="31"/>
        <v>45613</v>
      </c>
      <c r="T105" s="22">
        <f t="shared" si="31"/>
        <v>45614</v>
      </c>
      <c r="U105" s="22">
        <f t="shared" si="31"/>
        <v>45615</v>
      </c>
      <c r="V105" s="22">
        <f t="shared" si="31"/>
        <v>45616</v>
      </c>
      <c r="W105" s="22">
        <f t="shared" si="31"/>
        <v>45617</v>
      </c>
      <c r="X105" s="22">
        <f t="shared" si="31"/>
        <v>45618</v>
      </c>
      <c r="Y105" s="22">
        <f t="shared" si="31"/>
        <v>45619</v>
      </c>
      <c r="Z105" s="22">
        <f t="shared" si="31"/>
        <v>45620</v>
      </c>
      <c r="AA105" s="22">
        <f t="shared" si="31"/>
        <v>45621</v>
      </c>
      <c r="AB105" s="22">
        <f t="shared" si="31"/>
        <v>45622</v>
      </c>
      <c r="AC105" s="22">
        <f t="shared" si="31"/>
        <v>45623</v>
      </c>
      <c r="AD105" s="22">
        <f t="shared" si="31"/>
        <v>45624</v>
      </c>
      <c r="AE105" s="22">
        <f t="shared" si="31"/>
        <v>45625</v>
      </c>
      <c r="AF105" s="22">
        <f t="shared" si="31"/>
        <v>45626</v>
      </c>
      <c r="AG105" s="22">
        <f t="shared" si="31"/>
        <v>45627</v>
      </c>
      <c r="AH105" s="37"/>
      <c r="AI105" s="38"/>
    </row>
    <row r="106" spans="2:36" x14ac:dyDescent="0.15">
      <c r="B106" s="20" t="s">
        <v>14</v>
      </c>
      <c r="C106" s="39">
        <f>IF(EDATE(C91,1)&gt;$G$14,"",EDATE(C91,1))</f>
        <v>45597</v>
      </c>
      <c r="D106" s="22">
        <f t="shared" ref="D106:AG106" si="32">IF(D105&gt;$G$14,"",IF(C106=EOMONTH(DATE($C103,$D103,1),0),"",IF(C106="","",C106+1)))</f>
        <v>45598</v>
      </c>
      <c r="E106" s="22">
        <f t="shared" si="32"/>
        <v>45599</v>
      </c>
      <c r="F106" s="22">
        <f t="shared" si="32"/>
        <v>45600</v>
      </c>
      <c r="G106" s="22">
        <f t="shared" si="32"/>
        <v>45601</v>
      </c>
      <c r="H106" s="22">
        <f t="shared" si="32"/>
        <v>45602</v>
      </c>
      <c r="I106" s="22">
        <f t="shared" si="32"/>
        <v>45603</v>
      </c>
      <c r="J106" s="22">
        <f t="shared" si="32"/>
        <v>45604</v>
      </c>
      <c r="K106" s="22">
        <f t="shared" si="32"/>
        <v>45605</v>
      </c>
      <c r="L106" s="22">
        <f t="shared" si="32"/>
        <v>45606</v>
      </c>
      <c r="M106" s="22">
        <f t="shared" si="32"/>
        <v>45607</v>
      </c>
      <c r="N106" s="22">
        <f t="shared" si="32"/>
        <v>45608</v>
      </c>
      <c r="O106" s="22">
        <f t="shared" si="32"/>
        <v>45609</v>
      </c>
      <c r="P106" s="22">
        <f t="shared" si="32"/>
        <v>45610</v>
      </c>
      <c r="Q106" s="22">
        <f t="shared" si="32"/>
        <v>45611</v>
      </c>
      <c r="R106" s="22">
        <f t="shared" si="32"/>
        <v>45612</v>
      </c>
      <c r="S106" s="22">
        <f t="shared" si="32"/>
        <v>45613</v>
      </c>
      <c r="T106" s="22">
        <f t="shared" si="32"/>
        <v>45614</v>
      </c>
      <c r="U106" s="22">
        <f t="shared" si="32"/>
        <v>45615</v>
      </c>
      <c r="V106" s="22">
        <f t="shared" si="32"/>
        <v>45616</v>
      </c>
      <c r="W106" s="22">
        <f t="shared" si="32"/>
        <v>45617</v>
      </c>
      <c r="X106" s="22">
        <f t="shared" si="32"/>
        <v>45618</v>
      </c>
      <c r="Y106" s="22">
        <f t="shared" si="32"/>
        <v>45619</v>
      </c>
      <c r="Z106" s="22">
        <f t="shared" si="32"/>
        <v>45620</v>
      </c>
      <c r="AA106" s="22">
        <f t="shared" si="32"/>
        <v>45621</v>
      </c>
      <c r="AB106" s="22">
        <f t="shared" si="32"/>
        <v>45622</v>
      </c>
      <c r="AC106" s="22">
        <f t="shared" si="32"/>
        <v>45623</v>
      </c>
      <c r="AD106" s="22">
        <f t="shared" si="32"/>
        <v>45624</v>
      </c>
      <c r="AE106" s="22">
        <f t="shared" si="32"/>
        <v>45625</v>
      </c>
      <c r="AF106" s="22">
        <f t="shared" si="32"/>
        <v>45626</v>
      </c>
      <c r="AG106" s="22" t="str">
        <f t="shared" si="32"/>
        <v/>
      </c>
      <c r="AH106" s="23" t="s">
        <v>15</v>
      </c>
      <c r="AI106" s="24">
        <f>+COUNTIFS(C107:AG107,"土",C108:AG108,"")+COUNTIFS(C107:AG107,"日",C108:AG108,"")</f>
        <v>9</v>
      </c>
    </row>
    <row r="107" spans="2:36" s="26" customFormat="1" x14ac:dyDescent="0.15">
      <c r="B107" s="40" t="s">
        <v>5</v>
      </c>
      <c r="C107" s="51" t="str">
        <f>IFERROR(TEXT(WEEKDAY(+C106),"aaa"),"")</f>
        <v>金</v>
      </c>
      <c r="D107" s="51" t="str">
        <f t="shared" ref="D107:AG107" si="33">IFERROR(TEXT(WEEKDAY(+D106),"aaa"),"")</f>
        <v>土</v>
      </c>
      <c r="E107" s="51" t="str">
        <f t="shared" si="33"/>
        <v>日</v>
      </c>
      <c r="F107" s="51" t="str">
        <f t="shared" si="33"/>
        <v>月</v>
      </c>
      <c r="G107" s="51" t="str">
        <f t="shared" si="33"/>
        <v>火</v>
      </c>
      <c r="H107" s="51" t="str">
        <f t="shared" si="33"/>
        <v>水</v>
      </c>
      <c r="I107" s="51" t="str">
        <f t="shared" si="33"/>
        <v>木</v>
      </c>
      <c r="J107" s="51" t="str">
        <f t="shared" si="33"/>
        <v>金</v>
      </c>
      <c r="K107" s="51" t="str">
        <f t="shared" si="33"/>
        <v>土</v>
      </c>
      <c r="L107" s="51" t="str">
        <f t="shared" si="33"/>
        <v>日</v>
      </c>
      <c r="M107" s="51" t="str">
        <f t="shared" si="33"/>
        <v>月</v>
      </c>
      <c r="N107" s="51" t="str">
        <f t="shared" si="33"/>
        <v>火</v>
      </c>
      <c r="O107" s="51" t="str">
        <f t="shared" si="33"/>
        <v>水</v>
      </c>
      <c r="P107" s="51" t="str">
        <f t="shared" si="33"/>
        <v>木</v>
      </c>
      <c r="Q107" s="51" t="str">
        <f t="shared" si="33"/>
        <v>金</v>
      </c>
      <c r="R107" s="51" t="str">
        <f t="shared" si="33"/>
        <v>土</v>
      </c>
      <c r="S107" s="51" t="str">
        <f t="shared" si="33"/>
        <v>日</v>
      </c>
      <c r="T107" s="51" t="str">
        <f t="shared" si="33"/>
        <v>月</v>
      </c>
      <c r="U107" s="51" t="str">
        <f t="shared" si="33"/>
        <v>火</v>
      </c>
      <c r="V107" s="51" t="str">
        <f t="shared" si="33"/>
        <v>水</v>
      </c>
      <c r="W107" s="51" t="str">
        <f t="shared" si="33"/>
        <v>木</v>
      </c>
      <c r="X107" s="51" t="str">
        <f t="shared" si="33"/>
        <v>金</v>
      </c>
      <c r="Y107" s="51" t="str">
        <f t="shared" si="33"/>
        <v>土</v>
      </c>
      <c r="Z107" s="51" t="str">
        <f t="shared" si="33"/>
        <v>日</v>
      </c>
      <c r="AA107" s="51" t="str">
        <f t="shared" si="33"/>
        <v>月</v>
      </c>
      <c r="AB107" s="51" t="str">
        <f t="shared" si="33"/>
        <v>火</v>
      </c>
      <c r="AC107" s="51" t="str">
        <f t="shared" si="33"/>
        <v>水</v>
      </c>
      <c r="AD107" s="51" t="str">
        <f t="shared" si="33"/>
        <v>木</v>
      </c>
      <c r="AE107" s="51" t="str">
        <f t="shared" si="33"/>
        <v>金</v>
      </c>
      <c r="AF107" s="51" t="str">
        <f t="shared" si="33"/>
        <v>土</v>
      </c>
      <c r="AG107" s="51" t="str">
        <f t="shared" si="33"/>
        <v/>
      </c>
      <c r="AH107" s="23" t="s">
        <v>17</v>
      </c>
      <c r="AI107" s="24">
        <f>+COUNTIF(C108:AG108,"夏休")+COUNTIF(C108:AG108,"冬休")+COUNTIF(C108:AG108,"中止")+COUNTIF(C108:AG108,"工場")+COUNTIF(C108:AG108,"他")</f>
        <v>0</v>
      </c>
    </row>
    <row r="108" spans="2:36" s="26" customFormat="1" ht="13.5" customHeight="1" x14ac:dyDescent="0.15">
      <c r="B108" s="82" t="s">
        <v>16</v>
      </c>
      <c r="C108" s="8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6"/>
      <c r="AH108" s="27" t="s">
        <v>2</v>
      </c>
      <c r="AI108" s="28">
        <f>COUNT(C106:AG106)-AI107</f>
        <v>30</v>
      </c>
    </row>
    <row r="109" spans="2:36" s="26" customFormat="1" ht="13.5" customHeight="1" x14ac:dyDescent="0.15">
      <c r="B109" s="83"/>
      <c r="C109" s="84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6"/>
      <c r="AH109" s="27" t="s">
        <v>6</v>
      </c>
      <c r="AI109" s="29">
        <f>+COUNTIF(C110:AG111,"休")</f>
        <v>9</v>
      </c>
      <c r="AJ109" s="30" t="str">
        <f>IF(AI110&gt;0.285,"",IF(AI109&lt;AI106,"←計画日数が足りません",""))</f>
        <v/>
      </c>
    </row>
    <row r="110" spans="2:36" s="26" customFormat="1" ht="13.5" customHeight="1" x14ac:dyDescent="0.15">
      <c r="B110" s="77" t="s">
        <v>0</v>
      </c>
      <c r="C110" s="78"/>
      <c r="D110" s="69" t="s">
        <v>20</v>
      </c>
      <c r="E110" s="69" t="s">
        <v>20</v>
      </c>
      <c r="F110" s="69"/>
      <c r="G110" s="67"/>
      <c r="H110" s="69"/>
      <c r="I110" s="69"/>
      <c r="J110" s="69"/>
      <c r="K110" s="69" t="s">
        <v>20</v>
      </c>
      <c r="L110" s="69" t="s">
        <v>20</v>
      </c>
      <c r="M110" s="69"/>
      <c r="N110" s="67"/>
      <c r="O110" s="69"/>
      <c r="P110" s="69"/>
      <c r="Q110" s="69"/>
      <c r="R110" s="69" t="s">
        <v>20</v>
      </c>
      <c r="S110" s="69" t="s">
        <v>20</v>
      </c>
      <c r="T110" s="69"/>
      <c r="U110" s="67"/>
      <c r="V110" s="69"/>
      <c r="W110" s="69"/>
      <c r="X110" s="69"/>
      <c r="Y110" s="69" t="s">
        <v>20</v>
      </c>
      <c r="Z110" s="69" t="s">
        <v>20</v>
      </c>
      <c r="AA110" s="69"/>
      <c r="AB110" s="67"/>
      <c r="AC110" s="69"/>
      <c r="AD110" s="69"/>
      <c r="AE110" s="69"/>
      <c r="AF110" s="69" t="s">
        <v>20</v>
      </c>
      <c r="AG110" s="70"/>
      <c r="AH110" s="27" t="s">
        <v>8</v>
      </c>
      <c r="AI110" s="31">
        <f>+AI109/AI108</f>
        <v>0.3</v>
      </c>
    </row>
    <row r="111" spans="2:36" s="26" customFormat="1" x14ac:dyDescent="0.15">
      <c r="B111" s="77"/>
      <c r="C111" s="78"/>
      <c r="D111" s="69"/>
      <c r="E111" s="69"/>
      <c r="F111" s="69"/>
      <c r="G111" s="67"/>
      <c r="H111" s="69"/>
      <c r="I111" s="69"/>
      <c r="J111" s="69"/>
      <c r="K111" s="69"/>
      <c r="L111" s="69"/>
      <c r="M111" s="69"/>
      <c r="N111" s="67"/>
      <c r="O111" s="69"/>
      <c r="P111" s="69"/>
      <c r="Q111" s="69"/>
      <c r="R111" s="69"/>
      <c r="S111" s="69"/>
      <c r="T111" s="69"/>
      <c r="U111" s="67"/>
      <c r="V111" s="69"/>
      <c r="W111" s="69"/>
      <c r="X111" s="69"/>
      <c r="Y111" s="69"/>
      <c r="Z111" s="69"/>
      <c r="AA111" s="69"/>
      <c r="AB111" s="67"/>
      <c r="AC111" s="69"/>
      <c r="AD111" s="69"/>
      <c r="AE111" s="69"/>
      <c r="AF111" s="69"/>
      <c r="AG111" s="70"/>
      <c r="AH111" s="27" t="s">
        <v>9</v>
      </c>
      <c r="AI111" s="29">
        <f>+COUNTA(C112:AG113)</f>
        <v>9</v>
      </c>
    </row>
    <row r="112" spans="2:36" s="26" customFormat="1" x14ac:dyDescent="0.15">
      <c r="B112" s="71" t="s">
        <v>7</v>
      </c>
      <c r="C112" s="73"/>
      <c r="D112" s="67" t="s">
        <v>20</v>
      </c>
      <c r="E112" s="67" t="s">
        <v>20</v>
      </c>
      <c r="F112" s="67"/>
      <c r="G112" s="85"/>
      <c r="H112" s="67"/>
      <c r="I112" s="67"/>
      <c r="J112" s="67"/>
      <c r="K112" s="67" t="s">
        <v>20</v>
      </c>
      <c r="L112" s="67" t="s">
        <v>20</v>
      </c>
      <c r="M112" s="67"/>
      <c r="N112" s="85"/>
      <c r="O112" s="67"/>
      <c r="P112" s="67"/>
      <c r="Q112" s="67"/>
      <c r="R112" s="67" t="s">
        <v>20</v>
      </c>
      <c r="S112" s="67" t="s">
        <v>20</v>
      </c>
      <c r="T112" s="67"/>
      <c r="U112" s="85"/>
      <c r="V112" s="67"/>
      <c r="W112" s="67"/>
      <c r="X112" s="67"/>
      <c r="Y112" s="67" t="s">
        <v>20</v>
      </c>
      <c r="Z112" s="67" t="s">
        <v>20</v>
      </c>
      <c r="AA112" s="67"/>
      <c r="AB112" s="85"/>
      <c r="AC112" s="67"/>
      <c r="AD112" s="67"/>
      <c r="AE112" s="67"/>
      <c r="AF112" s="67" t="s">
        <v>20</v>
      </c>
      <c r="AG112" s="65"/>
      <c r="AH112" s="32" t="s">
        <v>4</v>
      </c>
      <c r="AI112" s="33">
        <f>+AI111/AI108</f>
        <v>0.3</v>
      </c>
    </row>
    <row r="113" spans="2:36" s="26" customFormat="1" x14ac:dyDescent="0.15">
      <c r="B113" s="72"/>
      <c r="C113" s="74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6"/>
      <c r="AH113" s="34"/>
      <c r="AI113" s="35"/>
      <c r="AJ113" s="30"/>
    </row>
    <row r="114" spans="2:36" hidden="1" x14ac:dyDescent="0.15">
      <c r="B114" s="15"/>
      <c r="C114" s="46">
        <f t="shared" ref="C114:AG114" si="34">IF(AND(DAY(C106)&gt;=22,DAY(C106)&lt;=28,C107="土"),1,0)</f>
        <v>0</v>
      </c>
      <c r="D114" s="46">
        <f t="shared" si="34"/>
        <v>0</v>
      </c>
      <c r="E114" s="46">
        <f t="shared" si="34"/>
        <v>0</v>
      </c>
      <c r="F114" s="46">
        <f t="shared" si="34"/>
        <v>0</v>
      </c>
      <c r="G114" s="46">
        <f t="shared" si="34"/>
        <v>0</v>
      </c>
      <c r="H114" s="46">
        <f t="shared" si="34"/>
        <v>0</v>
      </c>
      <c r="I114" s="46">
        <f t="shared" si="34"/>
        <v>0</v>
      </c>
      <c r="J114" s="46">
        <f t="shared" si="34"/>
        <v>0</v>
      </c>
      <c r="K114" s="46">
        <f t="shared" si="34"/>
        <v>0</v>
      </c>
      <c r="L114" s="46">
        <f t="shared" si="34"/>
        <v>0</v>
      </c>
      <c r="M114" s="46">
        <f t="shared" si="34"/>
        <v>0</v>
      </c>
      <c r="N114" s="46">
        <f t="shared" si="34"/>
        <v>0</v>
      </c>
      <c r="O114" s="46">
        <f t="shared" si="34"/>
        <v>0</v>
      </c>
      <c r="P114" s="46">
        <f t="shared" si="34"/>
        <v>0</v>
      </c>
      <c r="Q114" s="46">
        <f t="shared" si="34"/>
        <v>0</v>
      </c>
      <c r="R114" s="46">
        <f t="shared" si="34"/>
        <v>0</v>
      </c>
      <c r="S114" s="46">
        <f t="shared" si="34"/>
        <v>0</v>
      </c>
      <c r="T114" s="46">
        <f t="shared" si="34"/>
        <v>0</v>
      </c>
      <c r="U114" s="46">
        <f t="shared" si="34"/>
        <v>0</v>
      </c>
      <c r="V114" s="46">
        <f t="shared" si="34"/>
        <v>0</v>
      </c>
      <c r="W114" s="46">
        <f t="shared" si="34"/>
        <v>0</v>
      </c>
      <c r="X114" s="46">
        <f t="shared" si="34"/>
        <v>0</v>
      </c>
      <c r="Y114" s="46">
        <f t="shared" si="34"/>
        <v>1</v>
      </c>
      <c r="Z114" s="46">
        <f t="shared" si="34"/>
        <v>0</v>
      </c>
      <c r="AA114" s="46">
        <f t="shared" si="34"/>
        <v>0</v>
      </c>
      <c r="AB114" s="46">
        <f t="shared" si="34"/>
        <v>0</v>
      </c>
      <c r="AC114" s="46">
        <f t="shared" si="34"/>
        <v>0</v>
      </c>
      <c r="AD114" s="46">
        <f t="shared" si="34"/>
        <v>0</v>
      </c>
      <c r="AE114" s="46">
        <f t="shared" si="34"/>
        <v>0</v>
      </c>
      <c r="AF114" s="46">
        <f t="shared" si="34"/>
        <v>0</v>
      </c>
      <c r="AG114" s="46" t="e">
        <f t="shared" si="34"/>
        <v>#VALUE!</v>
      </c>
      <c r="AH114" s="47" t="s">
        <v>18</v>
      </c>
      <c r="AI114" s="48">
        <f>_xlfn.AGGREGATE(9,6,C114:AG114)</f>
        <v>1</v>
      </c>
      <c r="AJ114" s="30"/>
    </row>
    <row r="115" spans="2:36" hidden="1" x14ac:dyDescent="0.15">
      <c r="B115" s="15"/>
      <c r="C115" s="49">
        <f t="shared" ref="C115:AG115" si="35">IF(AND(DAY(C106)&gt;=22,DAY(C106)&lt;=28,C107="土",OR(C112="休",C112="雨")),1,0)</f>
        <v>0</v>
      </c>
      <c r="D115" s="49">
        <f t="shared" si="35"/>
        <v>0</v>
      </c>
      <c r="E115" s="49">
        <f t="shared" si="35"/>
        <v>0</v>
      </c>
      <c r="F115" s="49">
        <f t="shared" si="35"/>
        <v>0</v>
      </c>
      <c r="G115" s="49">
        <f t="shared" si="35"/>
        <v>0</v>
      </c>
      <c r="H115" s="49">
        <f t="shared" si="35"/>
        <v>0</v>
      </c>
      <c r="I115" s="49">
        <f t="shared" si="35"/>
        <v>0</v>
      </c>
      <c r="J115" s="49">
        <f t="shared" si="35"/>
        <v>0</v>
      </c>
      <c r="K115" s="49">
        <f t="shared" si="35"/>
        <v>0</v>
      </c>
      <c r="L115" s="49">
        <f t="shared" si="35"/>
        <v>0</v>
      </c>
      <c r="M115" s="49">
        <f t="shared" si="35"/>
        <v>0</v>
      </c>
      <c r="N115" s="49">
        <f t="shared" si="35"/>
        <v>0</v>
      </c>
      <c r="O115" s="49">
        <f t="shared" si="35"/>
        <v>0</v>
      </c>
      <c r="P115" s="49">
        <f t="shared" si="35"/>
        <v>0</v>
      </c>
      <c r="Q115" s="49">
        <f t="shared" si="35"/>
        <v>0</v>
      </c>
      <c r="R115" s="49">
        <f t="shared" si="35"/>
        <v>0</v>
      </c>
      <c r="S115" s="49">
        <f t="shared" si="35"/>
        <v>0</v>
      </c>
      <c r="T115" s="49">
        <f t="shared" si="35"/>
        <v>0</v>
      </c>
      <c r="U115" s="49">
        <f t="shared" si="35"/>
        <v>0</v>
      </c>
      <c r="V115" s="49">
        <f t="shared" si="35"/>
        <v>0</v>
      </c>
      <c r="W115" s="49">
        <f t="shared" si="35"/>
        <v>0</v>
      </c>
      <c r="X115" s="49">
        <f t="shared" si="35"/>
        <v>0</v>
      </c>
      <c r="Y115" s="49">
        <f t="shared" si="35"/>
        <v>1</v>
      </c>
      <c r="Z115" s="49">
        <f t="shared" si="35"/>
        <v>0</v>
      </c>
      <c r="AA115" s="49">
        <f t="shared" si="35"/>
        <v>0</v>
      </c>
      <c r="AB115" s="49">
        <f t="shared" si="35"/>
        <v>0</v>
      </c>
      <c r="AC115" s="49">
        <f t="shared" si="35"/>
        <v>0</v>
      </c>
      <c r="AD115" s="49">
        <f t="shared" si="35"/>
        <v>0</v>
      </c>
      <c r="AE115" s="49">
        <f t="shared" si="35"/>
        <v>0</v>
      </c>
      <c r="AF115" s="49">
        <f t="shared" si="35"/>
        <v>0</v>
      </c>
      <c r="AG115" s="49" t="e">
        <f t="shared" si="35"/>
        <v>#VALUE!</v>
      </c>
      <c r="AH115" s="50" t="s">
        <v>19</v>
      </c>
      <c r="AI115" s="48">
        <f>_xlfn.AGGREGATE(9,6,C115:AG115)</f>
        <v>1</v>
      </c>
      <c r="AJ115" s="30"/>
    </row>
    <row r="116" spans="2:36" s="26" customFormat="1" x14ac:dyDescent="0.15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I116" s="41"/>
    </row>
    <row r="117" spans="2:36" hidden="1" x14ac:dyDescent="0.15">
      <c r="C117" s="2">
        <f>YEAR(C120)</f>
        <v>2024</v>
      </c>
      <c r="D117" s="2">
        <f>MONTH(C120)</f>
        <v>12</v>
      </c>
    </row>
    <row r="118" spans="2:36" x14ac:dyDescent="0.15">
      <c r="B118" s="6" t="s">
        <v>13</v>
      </c>
      <c r="C118" s="79">
        <f>C120</f>
        <v>45627</v>
      </c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1"/>
    </row>
    <row r="119" spans="2:36" hidden="1" x14ac:dyDescent="0.15">
      <c r="B119" s="36"/>
      <c r="C119" s="22">
        <f>DATE($C117,$D117,1)</f>
        <v>45627</v>
      </c>
      <c r="D119" s="22">
        <f t="shared" ref="D119:AG119" si="36">C119+1</f>
        <v>45628</v>
      </c>
      <c r="E119" s="22">
        <f t="shared" si="36"/>
        <v>45629</v>
      </c>
      <c r="F119" s="22">
        <f t="shared" si="36"/>
        <v>45630</v>
      </c>
      <c r="G119" s="22">
        <f t="shared" si="36"/>
        <v>45631</v>
      </c>
      <c r="H119" s="22">
        <f t="shared" si="36"/>
        <v>45632</v>
      </c>
      <c r="I119" s="22">
        <f t="shared" si="36"/>
        <v>45633</v>
      </c>
      <c r="J119" s="22">
        <f t="shared" si="36"/>
        <v>45634</v>
      </c>
      <c r="K119" s="22">
        <f t="shared" si="36"/>
        <v>45635</v>
      </c>
      <c r="L119" s="22">
        <f t="shared" si="36"/>
        <v>45636</v>
      </c>
      <c r="M119" s="22">
        <f t="shared" si="36"/>
        <v>45637</v>
      </c>
      <c r="N119" s="22">
        <f t="shared" si="36"/>
        <v>45638</v>
      </c>
      <c r="O119" s="22">
        <f t="shared" si="36"/>
        <v>45639</v>
      </c>
      <c r="P119" s="22">
        <f t="shared" si="36"/>
        <v>45640</v>
      </c>
      <c r="Q119" s="22">
        <f t="shared" si="36"/>
        <v>45641</v>
      </c>
      <c r="R119" s="22">
        <f t="shared" si="36"/>
        <v>45642</v>
      </c>
      <c r="S119" s="22">
        <f t="shared" si="36"/>
        <v>45643</v>
      </c>
      <c r="T119" s="22">
        <f t="shared" si="36"/>
        <v>45644</v>
      </c>
      <c r="U119" s="22">
        <f t="shared" si="36"/>
        <v>45645</v>
      </c>
      <c r="V119" s="22">
        <f t="shared" si="36"/>
        <v>45646</v>
      </c>
      <c r="W119" s="22">
        <f t="shared" si="36"/>
        <v>45647</v>
      </c>
      <c r="X119" s="22">
        <f t="shared" si="36"/>
        <v>45648</v>
      </c>
      <c r="Y119" s="22">
        <f t="shared" si="36"/>
        <v>45649</v>
      </c>
      <c r="Z119" s="22">
        <f t="shared" si="36"/>
        <v>45650</v>
      </c>
      <c r="AA119" s="22">
        <f t="shared" si="36"/>
        <v>45651</v>
      </c>
      <c r="AB119" s="22">
        <f t="shared" si="36"/>
        <v>45652</v>
      </c>
      <c r="AC119" s="22">
        <f t="shared" si="36"/>
        <v>45653</v>
      </c>
      <c r="AD119" s="22">
        <f t="shared" si="36"/>
        <v>45654</v>
      </c>
      <c r="AE119" s="22">
        <f t="shared" si="36"/>
        <v>45655</v>
      </c>
      <c r="AF119" s="22">
        <f t="shared" si="36"/>
        <v>45656</v>
      </c>
      <c r="AG119" s="22">
        <f t="shared" si="36"/>
        <v>45657</v>
      </c>
      <c r="AH119" s="37"/>
      <c r="AI119" s="38"/>
    </row>
    <row r="120" spans="2:36" x14ac:dyDescent="0.15">
      <c r="B120" s="20" t="s">
        <v>14</v>
      </c>
      <c r="C120" s="39">
        <f>IF(EDATE(C105,1)&gt;$G$14,"",EDATE(C105,1))</f>
        <v>45627</v>
      </c>
      <c r="D120" s="22">
        <f t="shared" ref="D120:AG120" si="37">IF(D119&gt;$G$14,"",IF(C120=EOMONTH(DATE($C117,$D117,1),0),"",IF(C120="","",C120+1)))</f>
        <v>45628</v>
      </c>
      <c r="E120" s="22">
        <f t="shared" si="37"/>
        <v>45629</v>
      </c>
      <c r="F120" s="22">
        <f t="shared" si="37"/>
        <v>45630</v>
      </c>
      <c r="G120" s="22">
        <f t="shared" si="37"/>
        <v>45631</v>
      </c>
      <c r="H120" s="22">
        <f t="shared" si="37"/>
        <v>45632</v>
      </c>
      <c r="I120" s="22">
        <f t="shared" si="37"/>
        <v>45633</v>
      </c>
      <c r="J120" s="22">
        <f t="shared" si="37"/>
        <v>45634</v>
      </c>
      <c r="K120" s="22">
        <f t="shared" si="37"/>
        <v>45635</v>
      </c>
      <c r="L120" s="22">
        <f t="shared" si="37"/>
        <v>45636</v>
      </c>
      <c r="M120" s="22">
        <f t="shared" si="37"/>
        <v>45637</v>
      </c>
      <c r="N120" s="22">
        <f t="shared" si="37"/>
        <v>45638</v>
      </c>
      <c r="O120" s="22">
        <f t="shared" si="37"/>
        <v>45639</v>
      </c>
      <c r="P120" s="22">
        <f t="shared" si="37"/>
        <v>45640</v>
      </c>
      <c r="Q120" s="22">
        <f t="shared" si="37"/>
        <v>45641</v>
      </c>
      <c r="R120" s="22">
        <f t="shared" si="37"/>
        <v>45642</v>
      </c>
      <c r="S120" s="22">
        <f t="shared" si="37"/>
        <v>45643</v>
      </c>
      <c r="T120" s="22">
        <f t="shared" si="37"/>
        <v>45644</v>
      </c>
      <c r="U120" s="22">
        <f t="shared" si="37"/>
        <v>45645</v>
      </c>
      <c r="V120" s="22">
        <f t="shared" si="37"/>
        <v>45646</v>
      </c>
      <c r="W120" s="22">
        <f t="shared" si="37"/>
        <v>45647</v>
      </c>
      <c r="X120" s="22">
        <f t="shared" si="37"/>
        <v>45648</v>
      </c>
      <c r="Y120" s="22">
        <f t="shared" si="37"/>
        <v>45649</v>
      </c>
      <c r="Z120" s="22">
        <f t="shared" si="37"/>
        <v>45650</v>
      </c>
      <c r="AA120" s="22">
        <f t="shared" si="37"/>
        <v>45651</v>
      </c>
      <c r="AB120" s="22">
        <f t="shared" si="37"/>
        <v>45652</v>
      </c>
      <c r="AC120" s="22">
        <f t="shared" si="37"/>
        <v>45653</v>
      </c>
      <c r="AD120" s="22">
        <f t="shared" si="37"/>
        <v>45654</v>
      </c>
      <c r="AE120" s="22">
        <f t="shared" si="37"/>
        <v>45655</v>
      </c>
      <c r="AF120" s="22">
        <f t="shared" si="37"/>
        <v>45656</v>
      </c>
      <c r="AG120" s="22">
        <f t="shared" si="37"/>
        <v>45657</v>
      </c>
      <c r="AH120" s="23" t="s">
        <v>15</v>
      </c>
      <c r="AI120" s="24">
        <f>+COUNTIFS(C121:AG121,"土",C122:AG122,"")+COUNTIFS(C121:AG121,"日",C122:AG122,"")</f>
        <v>8</v>
      </c>
    </row>
    <row r="121" spans="2:36" s="26" customFormat="1" x14ac:dyDescent="0.15">
      <c r="B121" s="40" t="s">
        <v>5</v>
      </c>
      <c r="C121" s="51" t="str">
        <f>IFERROR(TEXT(WEEKDAY(+C120),"aaa"),"")</f>
        <v>日</v>
      </c>
      <c r="D121" s="51" t="str">
        <f t="shared" ref="D121:AG121" si="38">IFERROR(TEXT(WEEKDAY(+D120),"aaa"),"")</f>
        <v>月</v>
      </c>
      <c r="E121" s="51" t="str">
        <f t="shared" si="38"/>
        <v>火</v>
      </c>
      <c r="F121" s="51" t="str">
        <f t="shared" si="38"/>
        <v>水</v>
      </c>
      <c r="G121" s="51" t="str">
        <f t="shared" si="38"/>
        <v>木</v>
      </c>
      <c r="H121" s="51" t="str">
        <f t="shared" si="38"/>
        <v>金</v>
      </c>
      <c r="I121" s="51" t="str">
        <f t="shared" si="38"/>
        <v>土</v>
      </c>
      <c r="J121" s="51" t="str">
        <f t="shared" si="38"/>
        <v>日</v>
      </c>
      <c r="K121" s="51" t="str">
        <f t="shared" si="38"/>
        <v>月</v>
      </c>
      <c r="L121" s="51" t="str">
        <f t="shared" si="38"/>
        <v>火</v>
      </c>
      <c r="M121" s="51" t="str">
        <f t="shared" si="38"/>
        <v>水</v>
      </c>
      <c r="N121" s="51" t="str">
        <f t="shared" si="38"/>
        <v>木</v>
      </c>
      <c r="O121" s="51" t="str">
        <f t="shared" si="38"/>
        <v>金</v>
      </c>
      <c r="P121" s="51" t="str">
        <f t="shared" si="38"/>
        <v>土</v>
      </c>
      <c r="Q121" s="51" t="str">
        <f t="shared" si="38"/>
        <v>日</v>
      </c>
      <c r="R121" s="51" t="str">
        <f t="shared" si="38"/>
        <v>月</v>
      </c>
      <c r="S121" s="51" t="str">
        <f t="shared" si="38"/>
        <v>火</v>
      </c>
      <c r="T121" s="51" t="str">
        <f t="shared" si="38"/>
        <v>水</v>
      </c>
      <c r="U121" s="51" t="str">
        <f t="shared" si="38"/>
        <v>木</v>
      </c>
      <c r="V121" s="51" t="str">
        <f t="shared" si="38"/>
        <v>金</v>
      </c>
      <c r="W121" s="51" t="str">
        <f t="shared" si="38"/>
        <v>土</v>
      </c>
      <c r="X121" s="51" t="str">
        <f t="shared" si="38"/>
        <v>日</v>
      </c>
      <c r="Y121" s="51" t="str">
        <f t="shared" si="38"/>
        <v>月</v>
      </c>
      <c r="Z121" s="51" t="str">
        <f t="shared" si="38"/>
        <v>火</v>
      </c>
      <c r="AA121" s="51" t="str">
        <f t="shared" si="38"/>
        <v>水</v>
      </c>
      <c r="AB121" s="51" t="str">
        <f t="shared" si="38"/>
        <v>木</v>
      </c>
      <c r="AC121" s="51" t="str">
        <f t="shared" si="38"/>
        <v>金</v>
      </c>
      <c r="AD121" s="51" t="str">
        <f t="shared" si="38"/>
        <v>土</v>
      </c>
      <c r="AE121" s="51" t="str">
        <f t="shared" si="38"/>
        <v>日</v>
      </c>
      <c r="AF121" s="51" t="str">
        <f t="shared" si="38"/>
        <v>月</v>
      </c>
      <c r="AG121" s="51" t="str">
        <f t="shared" si="38"/>
        <v>火</v>
      </c>
      <c r="AH121" s="23" t="s">
        <v>17</v>
      </c>
      <c r="AI121" s="24">
        <f>+COUNTIF(C122:AG122,"夏休")+COUNTIF(C122:AG122,"冬休")+COUNTIF(C122:AG122,"中止")+COUNTIF(C122:AG122,"工場")+COUNTIF(C122:AG122,"他")</f>
        <v>3</v>
      </c>
    </row>
    <row r="122" spans="2:36" s="26" customFormat="1" ht="13.5" customHeight="1" x14ac:dyDescent="0.15">
      <c r="B122" s="82" t="s">
        <v>16</v>
      </c>
      <c r="C122" s="8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 t="s">
        <v>24</v>
      </c>
      <c r="AF122" s="75" t="s">
        <v>24</v>
      </c>
      <c r="AG122" s="76" t="s">
        <v>24</v>
      </c>
      <c r="AH122" s="27" t="s">
        <v>2</v>
      </c>
      <c r="AI122" s="28">
        <f>COUNT(C120:AG120)-AI121</f>
        <v>28</v>
      </c>
    </row>
    <row r="123" spans="2:36" s="26" customFormat="1" ht="13.5" customHeight="1" x14ac:dyDescent="0.15">
      <c r="B123" s="83"/>
      <c r="C123" s="84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6"/>
      <c r="AH123" s="27" t="s">
        <v>6</v>
      </c>
      <c r="AI123" s="29">
        <f>+COUNTIF(C124:AG125,"休")</f>
        <v>8</v>
      </c>
      <c r="AJ123" s="30" t="str">
        <f>IF(AI124&gt;0.285,"",IF(AI123&lt;AI120,"←計画日数が足りません",""))</f>
        <v/>
      </c>
    </row>
    <row r="124" spans="2:36" s="26" customFormat="1" ht="13.5" customHeight="1" x14ac:dyDescent="0.15">
      <c r="B124" s="77" t="s">
        <v>0</v>
      </c>
      <c r="C124" s="78" t="s">
        <v>20</v>
      </c>
      <c r="D124" s="67"/>
      <c r="E124" s="69"/>
      <c r="F124" s="69"/>
      <c r="G124" s="69"/>
      <c r="H124" s="69"/>
      <c r="I124" s="69" t="s">
        <v>20</v>
      </c>
      <c r="J124" s="69" t="s">
        <v>20</v>
      </c>
      <c r="K124" s="67"/>
      <c r="L124" s="69"/>
      <c r="M124" s="69"/>
      <c r="N124" s="69"/>
      <c r="O124" s="69"/>
      <c r="P124" s="69" t="s">
        <v>20</v>
      </c>
      <c r="Q124" s="69" t="s">
        <v>20</v>
      </c>
      <c r="R124" s="67"/>
      <c r="S124" s="69"/>
      <c r="T124" s="69"/>
      <c r="U124" s="69"/>
      <c r="V124" s="69"/>
      <c r="W124" s="69" t="s">
        <v>20</v>
      </c>
      <c r="X124" s="69" t="s">
        <v>20</v>
      </c>
      <c r="Y124" s="67"/>
      <c r="Z124" s="69"/>
      <c r="AA124" s="69"/>
      <c r="AB124" s="69"/>
      <c r="AC124" s="69"/>
      <c r="AD124" s="69" t="s">
        <v>20</v>
      </c>
      <c r="AE124" s="69"/>
      <c r="AF124" s="69"/>
      <c r="AG124" s="70"/>
      <c r="AH124" s="27" t="s">
        <v>8</v>
      </c>
      <c r="AI124" s="31">
        <f>+AI123/AI122</f>
        <v>0.2857142857142857</v>
      </c>
    </row>
    <row r="125" spans="2:36" s="26" customFormat="1" x14ac:dyDescent="0.15">
      <c r="B125" s="77"/>
      <c r="C125" s="78"/>
      <c r="D125" s="67"/>
      <c r="E125" s="69"/>
      <c r="F125" s="69"/>
      <c r="G125" s="69"/>
      <c r="H125" s="69"/>
      <c r="I125" s="69"/>
      <c r="J125" s="69"/>
      <c r="K125" s="67"/>
      <c r="L125" s="69"/>
      <c r="M125" s="69"/>
      <c r="N125" s="69"/>
      <c r="O125" s="69"/>
      <c r="P125" s="69"/>
      <c r="Q125" s="69"/>
      <c r="R125" s="67"/>
      <c r="S125" s="69"/>
      <c r="T125" s="69"/>
      <c r="U125" s="69"/>
      <c r="V125" s="69"/>
      <c r="W125" s="69"/>
      <c r="X125" s="69"/>
      <c r="Y125" s="67"/>
      <c r="Z125" s="69"/>
      <c r="AA125" s="69"/>
      <c r="AB125" s="69"/>
      <c r="AC125" s="69"/>
      <c r="AD125" s="69"/>
      <c r="AE125" s="69"/>
      <c r="AF125" s="69"/>
      <c r="AG125" s="70"/>
      <c r="AH125" s="27" t="s">
        <v>9</v>
      </c>
      <c r="AI125" s="29">
        <f>+COUNTA(C126:AG127)</f>
        <v>8</v>
      </c>
    </row>
    <row r="126" spans="2:36" s="26" customFormat="1" x14ac:dyDescent="0.15">
      <c r="B126" s="71" t="s">
        <v>7</v>
      </c>
      <c r="C126" s="73" t="s">
        <v>20</v>
      </c>
      <c r="D126" s="85"/>
      <c r="E126" s="67"/>
      <c r="F126" s="67"/>
      <c r="G126" s="67"/>
      <c r="H126" s="67"/>
      <c r="I126" s="67" t="s">
        <v>20</v>
      </c>
      <c r="J126" s="67" t="s">
        <v>20</v>
      </c>
      <c r="K126" s="85"/>
      <c r="L126" s="67"/>
      <c r="M126" s="67"/>
      <c r="N126" s="67"/>
      <c r="O126" s="67"/>
      <c r="P126" s="67" t="s">
        <v>20</v>
      </c>
      <c r="Q126" s="67" t="s">
        <v>20</v>
      </c>
      <c r="R126" s="85"/>
      <c r="S126" s="67"/>
      <c r="T126" s="67"/>
      <c r="U126" s="67"/>
      <c r="V126" s="67"/>
      <c r="W126" s="67" t="s">
        <v>20</v>
      </c>
      <c r="X126" s="67" t="s">
        <v>20</v>
      </c>
      <c r="Y126" s="85"/>
      <c r="Z126" s="67"/>
      <c r="AA126" s="67"/>
      <c r="AB126" s="67"/>
      <c r="AC126" s="67"/>
      <c r="AD126" s="67" t="s">
        <v>20</v>
      </c>
      <c r="AE126" s="67"/>
      <c r="AF126" s="67"/>
      <c r="AG126" s="65"/>
      <c r="AH126" s="32" t="s">
        <v>4</v>
      </c>
      <c r="AI126" s="33">
        <f>+AI125/AI122</f>
        <v>0.2857142857142857</v>
      </c>
    </row>
    <row r="127" spans="2:36" s="26" customFormat="1" x14ac:dyDescent="0.15">
      <c r="B127" s="72"/>
      <c r="C127" s="74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6"/>
      <c r="AH127" s="34"/>
      <c r="AI127" s="35"/>
      <c r="AJ127" s="30"/>
    </row>
    <row r="128" spans="2:36" hidden="1" x14ac:dyDescent="0.15">
      <c r="B128" s="15"/>
      <c r="C128" s="46">
        <f t="shared" ref="C128:AG128" si="39">IF(AND(DAY(C120)&gt;=22,DAY(C120)&lt;=28,C121="土"),1,0)</f>
        <v>0</v>
      </c>
      <c r="D128" s="46">
        <f t="shared" si="39"/>
        <v>0</v>
      </c>
      <c r="E128" s="46">
        <f t="shared" si="39"/>
        <v>0</v>
      </c>
      <c r="F128" s="46">
        <f t="shared" si="39"/>
        <v>0</v>
      </c>
      <c r="G128" s="46">
        <f t="shared" si="39"/>
        <v>0</v>
      </c>
      <c r="H128" s="46">
        <f t="shared" si="39"/>
        <v>0</v>
      </c>
      <c r="I128" s="46">
        <f t="shared" si="39"/>
        <v>0</v>
      </c>
      <c r="J128" s="46">
        <f t="shared" si="39"/>
        <v>0</v>
      </c>
      <c r="K128" s="46">
        <f t="shared" si="39"/>
        <v>0</v>
      </c>
      <c r="L128" s="46">
        <f t="shared" si="39"/>
        <v>0</v>
      </c>
      <c r="M128" s="46">
        <f t="shared" si="39"/>
        <v>0</v>
      </c>
      <c r="N128" s="46">
        <f t="shared" si="39"/>
        <v>0</v>
      </c>
      <c r="O128" s="46">
        <f t="shared" si="39"/>
        <v>0</v>
      </c>
      <c r="P128" s="46">
        <f t="shared" si="39"/>
        <v>0</v>
      </c>
      <c r="Q128" s="46">
        <f t="shared" si="39"/>
        <v>0</v>
      </c>
      <c r="R128" s="46">
        <f t="shared" si="39"/>
        <v>0</v>
      </c>
      <c r="S128" s="46">
        <f t="shared" si="39"/>
        <v>0</v>
      </c>
      <c r="T128" s="46">
        <f t="shared" si="39"/>
        <v>0</v>
      </c>
      <c r="U128" s="46">
        <f t="shared" si="39"/>
        <v>0</v>
      </c>
      <c r="V128" s="46">
        <f t="shared" si="39"/>
        <v>0</v>
      </c>
      <c r="W128" s="46">
        <f t="shared" si="39"/>
        <v>0</v>
      </c>
      <c r="X128" s="46">
        <f t="shared" si="39"/>
        <v>0</v>
      </c>
      <c r="Y128" s="46">
        <f t="shared" si="39"/>
        <v>0</v>
      </c>
      <c r="Z128" s="46">
        <f t="shared" si="39"/>
        <v>0</v>
      </c>
      <c r="AA128" s="46">
        <f t="shared" si="39"/>
        <v>0</v>
      </c>
      <c r="AB128" s="46">
        <f t="shared" si="39"/>
        <v>0</v>
      </c>
      <c r="AC128" s="46">
        <f t="shared" si="39"/>
        <v>0</v>
      </c>
      <c r="AD128" s="46">
        <f t="shared" si="39"/>
        <v>1</v>
      </c>
      <c r="AE128" s="46">
        <f t="shared" si="39"/>
        <v>0</v>
      </c>
      <c r="AF128" s="46">
        <f t="shared" si="39"/>
        <v>0</v>
      </c>
      <c r="AG128" s="46">
        <f t="shared" si="39"/>
        <v>0</v>
      </c>
      <c r="AH128" s="47" t="s">
        <v>18</v>
      </c>
      <c r="AI128" s="48">
        <f>_xlfn.AGGREGATE(9,6,C128:AG128)</f>
        <v>1</v>
      </c>
      <c r="AJ128" s="30"/>
    </row>
    <row r="129" spans="2:36" hidden="1" x14ac:dyDescent="0.15">
      <c r="B129" s="15"/>
      <c r="C129" s="49">
        <f t="shared" ref="C129:AG129" si="40">IF(AND(DAY(C120)&gt;=22,DAY(C120)&lt;=28,C121="土",OR(C126="休",C126="雨")),1,0)</f>
        <v>0</v>
      </c>
      <c r="D129" s="49">
        <f t="shared" si="40"/>
        <v>0</v>
      </c>
      <c r="E129" s="49">
        <f t="shared" si="40"/>
        <v>0</v>
      </c>
      <c r="F129" s="49">
        <f t="shared" si="40"/>
        <v>0</v>
      </c>
      <c r="G129" s="49">
        <f t="shared" si="40"/>
        <v>0</v>
      </c>
      <c r="H129" s="49">
        <f t="shared" si="40"/>
        <v>0</v>
      </c>
      <c r="I129" s="49">
        <f t="shared" si="40"/>
        <v>0</v>
      </c>
      <c r="J129" s="49">
        <f t="shared" si="40"/>
        <v>0</v>
      </c>
      <c r="K129" s="49">
        <f t="shared" si="40"/>
        <v>0</v>
      </c>
      <c r="L129" s="49">
        <f t="shared" si="40"/>
        <v>0</v>
      </c>
      <c r="M129" s="49">
        <f t="shared" si="40"/>
        <v>0</v>
      </c>
      <c r="N129" s="49">
        <f t="shared" si="40"/>
        <v>0</v>
      </c>
      <c r="O129" s="49">
        <f t="shared" si="40"/>
        <v>0</v>
      </c>
      <c r="P129" s="49">
        <f t="shared" si="40"/>
        <v>0</v>
      </c>
      <c r="Q129" s="49">
        <f t="shared" si="40"/>
        <v>0</v>
      </c>
      <c r="R129" s="49">
        <f t="shared" si="40"/>
        <v>0</v>
      </c>
      <c r="S129" s="49">
        <f t="shared" si="40"/>
        <v>0</v>
      </c>
      <c r="T129" s="49">
        <f t="shared" si="40"/>
        <v>0</v>
      </c>
      <c r="U129" s="49">
        <f t="shared" si="40"/>
        <v>0</v>
      </c>
      <c r="V129" s="49">
        <f t="shared" si="40"/>
        <v>0</v>
      </c>
      <c r="W129" s="49">
        <f t="shared" si="40"/>
        <v>0</v>
      </c>
      <c r="X129" s="49">
        <f t="shared" si="40"/>
        <v>0</v>
      </c>
      <c r="Y129" s="49">
        <f t="shared" si="40"/>
        <v>0</v>
      </c>
      <c r="Z129" s="49">
        <f t="shared" si="40"/>
        <v>0</v>
      </c>
      <c r="AA129" s="49">
        <f t="shared" si="40"/>
        <v>0</v>
      </c>
      <c r="AB129" s="49">
        <f t="shared" si="40"/>
        <v>0</v>
      </c>
      <c r="AC129" s="49">
        <f t="shared" si="40"/>
        <v>0</v>
      </c>
      <c r="AD129" s="49">
        <f t="shared" si="40"/>
        <v>1</v>
      </c>
      <c r="AE129" s="49">
        <f t="shared" si="40"/>
        <v>0</v>
      </c>
      <c r="AF129" s="49">
        <f t="shared" si="40"/>
        <v>0</v>
      </c>
      <c r="AG129" s="49">
        <f t="shared" si="40"/>
        <v>0</v>
      </c>
      <c r="AH129" s="50" t="s">
        <v>19</v>
      </c>
      <c r="AI129" s="48">
        <f>_xlfn.AGGREGATE(9,6,C129:AG129)</f>
        <v>1</v>
      </c>
      <c r="AJ129" s="30"/>
    </row>
    <row r="130" spans="2:36" s="26" customFormat="1" x14ac:dyDescent="0.15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I130" s="41"/>
    </row>
    <row r="131" spans="2:36" hidden="1" x14ac:dyDescent="0.15">
      <c r="C131" s="2">
        <f>YEAR(C134)</f>
        <v>2025</v>
      </c>
      <c r="D131" s="2">
        <f>MONTH(C134)</f>
        <v>1</v>
      </c>
    </row>
    <row r="132" spans="2:36" x14ac:dyDescent="0.15">
      <c r="B132" s="6" t="s">
        <v>13</v>
      </c>
      <c r="C132" s="79">
        <f>C134</f>
        <v>45658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1"/>
    </row>
    <row r="133" spans="2:36" hidden="1" x14ac:dyDescent="0.15">
      <c r="B133" s="36"/>
      <c r="C133" s="22">
        <f>DATE($C131,$D131,1)</f>
        <v>45658</v>
      </c>
      <c r="D133" s="22">
        <f t="shared" ref="D133:AG133" si="41">C133+1</f>
        <v>45659</v>
      </c>
      <c r="E133" s="22">
        <f t="shared" si="41"/>
        <v>45660</v>
      </c>
      <c r="F133" s="22">
        <f t="shared" si="41"/>
        <v>45661</v>
      </c>
      <c r="G133" s="22">
        <f t="shared" si="41"/>
        <v>45662</v>
      </c>
      <c r="H133" s="22">
        <f t="shared" si="41"/>
        <v>45663</v>
      </c>
      <c r="I133" s="22">
        <f t="shared" si="41"/>
        <v>45664</v>
      </c>
      <c r="J133" s="22">
        <f t="shared" si="41"/>
        <v>45665</v>
      </c>
      <c r="K133" s="22">
        <f t="shared" si="41"/>
        <v>45666</v>
      </c>
      <c r="L133" s="22">
        <f t="shared" si="41"/>
        <v>45667</v>
      </c>
      <c r="M133" s="22">
        <f t="shared" si="41"/>
        <v>45668</v>
      </c>
      <c r="N133" s="22">
        <f t="shared" si="41"/>
        <v>45669</v>
      </c>
      <c r="O133" s="22">
        <f t="shared" si="41"/>
        <v>45670</v>
      </c>
      <c r="P133" s="22">
        <f t="shared" si="41"/>
        <v>45671</v>
      </c>
      <c r="Q133" s="22">
        <f t="shared" si="41"/>
        <v>45672</v>
      </c>
      <c r="R133" s="22">
        <f t="shared" si="41"/>
        <v>45673</v>
      </c>
      <c r="S133" s="22">
        <f t="shared" si="41"/>
        <v>45674</v>
      </c>
      <c r="T133" s="22">
        <f t="shared" si="41"/>
        <v>45675</v>
      </c>
      <c r="U133" s="22">
        <f t="shared" si="41"/>
        <v>45676</v>
      </c>
      <c r="V133" s="22">
        <f t="shared" si="41"/>
        <v>45677</v>
      </c>
      <c r="W133" s="22">
        <f t="shared" si="41"/>
        <v>45678</v>
      </c>
      <c r="X133" s="22">
        <f t="shared" si="41"/>
        <v>45679</v>
      </c>
      <c r="Y133" s="22">
        <f t="shared" si="41"/>
        <v>45680</v>
      </c>
      <c r="Z133" s="22">
        <f t="shared" si="41"/>
        <v>45681</v>
      </c>
      <c r="AA133" s="22">
        <f t="shared" si="41"/>
        <v>45682</v>
      </c>
      <c r="AB133" s="22">
        <f t="shared" si="41"/>
        <v>45683</v>
      </c>
      <c r="AC133" s="22">
        <f t="shared" si="41"/>
        <v>45684</v>
      </c>
      <c r="AD133" s="22">
        <f t="shared" si="41"/>
        <v>45685</v>
      </c>
      <c r="AE133" s="22">
        <f t="shared" si="41"/>
        <v>45686</v>
      </c>
      <c r="AF133" s="22">
        <f t="shared" si="41"/>
        <v>45687</v>
      </c>
      <c r="AG133" s="22">
        <f t="shared" si="41"/>
        <v>45688</v>
      </c>
      <c r="AH133" s="37"/>
      <c r="AI133" s="38"/>
    </row>
    <row r="134" spans="2:36" x14ac:dyDescent="0.15">
      <c r="B134" s="20" t="s">
        <v>14</v>
      </c>
      <c r="C134" s="39">
        <f>IF(EDATE(C119,1)&gt;$G$14,"",EDATE(C119,1))</f>
        <v>45658</v>
      </c>
      <c r="D134" s="22">
        <f t="shared" ref="D134:AG134" si="42">IF(D133&gt;$G$14,"",IF(C134=EOMONTH(DATE($C131,$D131,1),0),"",IF(C134="","",C134+1)))</f>
        <v>45659</v>
      </c>
      <c r="E134" s="22">
        <f t="shared" si="42"/>
        <v>45660</v>
      </c>
      <c r="F134" s="22">
        <f t="shared" si="42"/>
        <v>45661</v>
      </c>
      <c r="G134" s="22">
        <f t="shared" si="42"/>
        <v>45662</v>
      </c>
      <c r="H134" s="22">
        <f t="shared" si="42"/>
        <v>45663</v>
      </c>
      <c r="I134" s="22">
        <f t="shared" si="42"/>
        <v>45664</v>
      </c>
      <c r="J134" s="22">
        <f t="shared" si="42"/>
        <v>45665</v>
      </c>
      <c r="K134" s="22">
        <f t="shared" si="42"/>
        <v>45666</v>
      </c>
      <c r="L134" s="22">
        <f t="shared" si="42"/>
        <v>45667</v>
      </c>
      <c r="M134" s="22">
        <f t="shared" si="42"/>
        <v>45668</v>
      </c>
      <c r="N134" s="22">
        <f t="shared" si="42"/>
        <v>45669</v>
      </c>
      <c r="O134" s="22">
        <f t="shared" si="42"/>
        <v>45670</v>
      </c>
      <c r="P134" s="22">
        <f t="shared" si="42"/>
        <v>45671</v>
      </c>
      <c r="Q134" s="22">
        <f t="shared" si="42"/>
        <v>45672</v>
      </c>
      <c r="R134" s="22">
        <f t="shared" si="42"/>
        <v>45673</v>
      </c>
      <c r="S134" s="22">
        <f t="shared" si="42"/>
        <v>45674</v>
      </c>
      <c r="T134" s="22">
        <f t="shared" si="42"/>
        <v>45675</v>
      </c>
      <c r="U134" s="22">
        <f t="shared" si="42"/>
        <v>45676</v>
      </c>
      <c r="V134" s="22">
        <f t="shared" si="42"/>
        <v>45677</v>
      </c>
      <c r="W134" s="22">
        <f t="shared" si="42"/>
        <v>45678</v>
      </c>
      <c r="X134" s="22">
        <f t="shared" si="42"/>
        <v>45679</v>
      </c>
      <c r="Y134" s="22">
        <f t="shared" si="42"/>
        <v>45680</v>
      </c>
      <c r="Z134" s="22">
        <f t="shared" si="42"/>
        <v>45681</v>
      </c>
      <c r="AA134" s="22">
        <f t="shared" si="42"/>
        <v>45682</v>
      </c>
      <c r="AB134" s="22" t="str">
        <f t="shared" si="42"/>
        <v/>
      </c>
      <c r="AC134" s="22" t="str">
        <f t="shared" si="42"/>
        <v/>
      </c>
      <c r="AD134" s="22" t="str">
        <f t="shared" si="42"/>
        <v/>
      </c>
      <c r="AE134" s="22" t="str">
        <f t="shared" si="42"/>
        <v/>
      </c>
      <c r="AF134" s="22" t="str">
        <f t="shared" si="42"/>
        <v/>
      </c>
      <c r="AG134" s="22" t="str">
        <f t="shared" si="42"/>
        <v/>
      </c>
      <c r="AH134" s="23" t="s">
        <v>15</v>
      </c>
      <c r="AI134" s="24">
        <f>+COUNTIFS(C135:AG135,"土",C136:AG136,"")+COUNTIFS(C135:AG135,"日",C136:AG136,"")</f>
        <v>7</v>
      </c>
    </row>
    <row r="135" spans="2:36" s="26" customFormat="1" x14ac:dyDescent="0.15">
      <c r="B135" s="40" t="s">
        <v>5</v>
      </c>
      <c r="C135" s="51" t="str">
        <f>IFERROR(TEXT(WEEKDAY(+C134),"aaa"),"")</f>
        <v>水</v>
      </c>
      <c r="D135" s="51" t="str">
        <f t="shared" ref="D135:AG135" si="43">IFERROR(TEXT(WEEKDAY(+D134),"aaa"),"")</f>
        <v>木</v>
      </c>
      <c r="E135" s="51" t="str">
        <f t="shared" si="43"/>
        <v>金</v>
      </c>
      <c r="F135" s="51" t="str">
        <f t="shared" si="43"/>
        <v>土</v>
      </c>
      <c r="G135" s="51" t="str">
        <f t="shared" si="43"/>
        <v>日</v>
      </c>
      <c r="H135" s="51" t="str">
        <f t="shared" si="43"/>
        <v>月</v>
      </c>
      <c r="I135" s="51" t="str">
        <f t="shared" si="43"/>
        <v>火</v>
      </c>
      <c r="J135" s="51" t="str">
        <f t="shared" si="43"/>
        <v>水</v>
      </c>
      <c r="K135" s="51" t="str">
        <f t="shared" si="43"/>
        <v>木</v>
      </c>
      <c r="L135" s="51" t="str">
        <f t="shared" si="43"/>
        <v>金</v>
      </c>
      <c r="M135" s="51" t="str">
        <f t="shared" si="43"/>
        <v>土</v>
      </c>
      <c r="N135" s="51" t="str">
        <f t="shared" si="43"/>
        <v>日</v>
      </c>
      <c r="O135" s="51" t="str">
        <f t="shared" si="43"/>
        <v>月</v>
      </c>
      <c r="P135" s="51" t="str">
        <f t="shared" si="43"/>
        <v>火</v>
      </c>
      <c r="Q135" s="51" t="str">
        <f t="shared" si="43"/>
        <v>水</v>
      </c>
      <c r="R135" s="51" t="str">
        <f t="shared" si="43"/>
        <v>木</v>
      </c>
      <c r="S135" s="51" t="str">
        <f t="shared" si="43"/>
        <v>金</v>
      </c>
      <c r="T135" s="51" t="str">
        <f t="shared" si="43"/>
        <v>土</v>
      </c>
      <c r="U135" s="51" t="str">
        <f t="shared" si="43"/>
        <v>日</v>
      </c>
      <c r="V135" s="51" t="str">
        <f t="shared" si="43"/>
        <v>月</v>
      </c>
      <c r="W135" s="51" t="str">
        <f t="shared" si="43"/>
        <v>火</v>
      </c>
      <c r="X135" s="51" t="str">
        <f t="shared" si="43"/>
        <v>水</v>
      </c>
      <c r="Y135" s="51" t="str">
        <f t="shared" si="43"/>
        <v>木</v>
      </c>
      <c r="Z135" s="51" t="str">
        <f t="shared" si="43"/>
        <v>金</v>
      </c>
      <c r="AA135" s="51" t="str">
        <f t="shared" si="43"/>
        <v>土</v>
      </c>
      <c r="AB135" s="51" t="str">
        <f t="shared" si="43"/>
        <v/>
      </c>
      <c r="AC135" s="51" t="str">
        <f t="shared" si="43"/>
        <v/>
      </c>
      <c r="AD135" s="51" t="str">
        <f t="shared" si="43"/>
        <v/>
      </c>
      <c r="AE135" s="51" t="str">
        <f t="shared" si="43"/>
        <v/>
      </c>
      <c r="AF135" s="51" t="str">
        <f t="shared" si="43"/>
        <v/>
      </c>
      <c r="AG135" s="51" t="str">
        <f t="shared" si="43"/>
        <v/>
      </c>
      <c r="AH135" s="23" t="s">
        <v>17</v>
      </c>
      <c r="AI135" s="24">
        <f>+COUNTIF(C136:AG136,"夏休")+COUNTIF(C136:AG136,"冬休")+COUNTIF(C136:AG136,"中止")+COUNTIF(C136:AG136,"工場")+COUNTIF(C136:AG136,"他")</f>
        <v>3</v>
      </c>
    </row>
    <row r="136" spans="2:36" s="26" customFormat="1" ht="13.5" customHeight="1" x14ac:dyDescent="0.15">
      <c r="B136" s="82" t="s">
        <v>16</v>
      </c>
      <c r="C136" s="84" t="s">
        <v>24</v>
      </c>
      <c r="D136" s="75" t="s">
        <v>24</v>
      </c>
      <c r="E136" s="75" t="s">
        <v>24</v>
      </c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6"/>
      <c r="AH136" s="27" t="s">
        <v>2</v>
      </c>
      <c r="AI136" s="28">
        <f>COUNT(C134:AG134)-AI135</f>
        <v>22</v>
      </c>
    </row>
    <row r="137" spans="2:36" s="26" customFormat="1" ht="13.5" customHeight="1" x14ac:dyDescent="0.15">
      <c r="B137" s="83"/>
      <c r="C137" s="84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6"/>
      <c r="AH137" s="27" t="s">
        <v>6</v>
      </c>
      <c r="AI137" s="29">
        <f>+COUNTIF(C138:AG139,"休")</f>
        <v>7</v>
      </c>
      <c r="AJ137" s="30" t="str">
        <f>IF(AI138&gt;0.285,"",IF(AI137&lt;AI134,"←計画日数が足りません",""))</f>
        <v/>
      </c>
    </row>
    <row r="138" spans="2:36" s="26" customFormat="1" ht="13.5" customHeight="1" x14ac:dyDescent="0.15">
      <c r="B138" s="77" t="s">
        <v>0</v>
      </c>
      <c r="C138" s="69"/>
      <c r="D138" s="69"/>
      <c r="E138" s="69"/>
      <c r="F138" s="69" t="s">
        <v>20</v>
      </c>
      <c r="G138" s="69" t="s">
        <v>20</v>
      </c>
      <c r="H138" s="69"/>
      <c r="I138" s="67"/>
      <c r="J138" s="69"/>
      <c r="K138" s="69"/>
      <c r="L138" s="69"/>
      <c r="M138" s="69" t="s">
        <v>20</v>
      </c>
      <c r="N138" s="69" t="s">
        <v>20</v>
      </c>
      <c r="O138" s="69"/>
      <c r="P138" s="67"/>
      <c r="Q138" s="69"/>
      <c r="R138" s="69"/>
      <c r="S138" s="69"/>
      <c r="T138" s="69" t="s">
        <v>20</v>
      </c>
      <c r="U138" s="69" t="s">
        <v>20</v>
      </c>
      <c r="V138" s="69"/>
      <c r="W138" s="67"/>
      <c r="X138" s="69"/>
      <c r="Y138" s="69"/>
      <c r="Z138" s="69"/>
      <c r="AA138" s="69" t="s">
        <v>20</v>
      </c>
      <c r="AB138" s="69"/>
      <c r="AC138" s="69"/>
      <c r="AD138" s="67"/>
      <c r="AE138" s="69"/>
      <c r="AF138" s="69"/>
      <c r="AG138" s="70"/>
      <c r="AH138" s="27" t="s">
        <v>8</v>
      </c>
      <c r="AI138" s="31">
        <f>+AI137/AI136</f>
        <v>0.31818181818181818</v>
      </c>
    </row>
    <row r="139" spans="2:36" s="26" customFormat="1" x14ac:dyDescent="0.15">
      <c r="B139" s="77"/>
      <c r="C139" s="69"/>
      <c r="D139" s="69"/>
      <c r="E139" s="69"/>
      <c r="F139" s="69"/>
      <c r="G139" s="69"/>
      <c r="H139" s="69"/>
      <c r="I139" s="67"/>
      <c r="J139" s="69"/>
      <c r="K139" s="69"/>
      <c r="L139" s="69"/>
      <c r="M139" s="69"/>
      <c r="N139" s="69"/>
      <c r="O139" s="69"/>
      <c r="P139" s="67"/>
      <c r="Q139" s="69"/>
      <c r="R139" s="69"/>
      <c r="S139" s="69"/>
      <c r="T139" s="69"/>
      <c r="U139" s="69"/>
      <c r="V139" s="69"/>
      <c r="W139" s="67"/>
      <c r="X139" s="69"/>
      <c r="Y139" s="69"/>
      <c r="Z139" s="69"/>
      <c r="AA139" s="69"/>
      <c r="AB139" s="69"/>
      <c r="AC139" s="69"/>
      <c r="AD139" s="67"/>
      <c r="AE139" s="69"/>
      <c r="AF139" s="69"/>
      <c r="AG139" s="70"/>
      <c r="AH139" s="27" t="s">
        <v>9</v>
      </c>
      <c r="AI139" s="29">
        <f>+COUNTA(C140:AG141)</f>
        <v>7</v>
      </c>
    </row>
    <row r="140" spans="2:36" s="26" customFormat="1" x14ac:dyDescent="0.15">
      <c r="B140" s="71" t="s">
        <v>7</v>
      </c>
      <c r="C140" s="67"/>
      <c r="D140" s="67"/>
      <c r="E140" s="67"/>
      <c r="F140" s="67" t="s">
        <v>20</v>
      </c>
      <c r="G140" s="67" t="s">
        <v>20</v>
      </c>
      <c r="H140" s="67"/>
      <c r="I140" s="85"/>
      <c r="J140" s="67"/>
      <c r="K140" s="67"/>
      <c r="L140" s="67"/>
      <c r="M140" s="67" t="s">
        <v>20</v>
      </c>
      <c r="N140" s="67" t="s">
        <v>20</v>
      </c>
      <c r="O140" s="67"/>
      <c r="P140" s="85"/>
      <c r="Q140" s="67"/>
      <c r="R140" s="67"/>
      <c r="S140" s="67"/>
      <c r="T140" s="67" t="s">
        <v>20</v>
      </c>
      <c r="U140" s="67" t="s">
        <v>20</v>
      </c>
      <c r="V140" s="67"/>
      <c r="W140" s="85"/>
      <c r="X140" s="67"/>
      <c r="Y140" s="67"/>
      <c r="Z140" s="67"/>
      <c r="AA140" s="67" t="s">
        <v>20</v>
      </c>
      <c r="AB140" s="67"/>
      <c r="AC140" s="67"/>
      <c r="AD140" s="85"/>
      <c r="AE140" s="67"/>
      <c r="AF140" s="67"/>
      <c r="AG140" s="65"/>
      <c r="AH140" s="32" t="s">
        <v>4</v>
      </c>
      <c r="AI140" s="33">
        <f>+AI139/AI136</f>
        <v>0.31818181818181818</v>
      </c>
    </row>
    <row r="141" spans="2:36" s="26" customFormat="1" x14ac:dyDescent="0.15">
      <c r="B141" s="72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6"/>
      <c r="AH141" s="34"/>
      <c r="AI141" s="35"/>
      <c r="AJ141" s="30"/>
    </row>
    <row r="142" spans="2:36" hidden="1" x14ac:dyDescent="0.15">
      <c r="B142" s="15"/>
      <c r="C142" s="46">
        <f t="shared" ref="C142:AG142" si="44">IF(AND(DAY(C134)&gt;=22,DAY(C134)&lt;=28,C135="土"),1,0)</f>
        <v>0</v>
      </c>
      <c r="D142" s="46">
        <f t="shared" si="44"/>
        <v>0</v>
      </c>
      <c r="E142" s="46">
        <f t="shared" si="44"/>
        <v>0</v>
      </c>
      <c r="F142" s="46">
        <f t="shared" si="44"/>
        <v>0</v>
      </c>
      <c r="G142" s="46">
        <f t="shared" si="44"/>
        <v>0</v>
      </c>
      <c r="H142" s="46">
        <f t="shared" si="44"/>
        <v>0</v>
      </c>
      <c r="I142" s="46">
        <f t="shared" si="44"/>
        <v>0</v>
      </c>
      <c r="J142" s="46">
        <f t="shared" si="44"/>
        <v>0</v>
      </c>
      <c r="K142" s="46">
        <f t="shared" si="44"/>
        <v>0</v>
      </c>
      <c r="L142" s="46">
        <f t="shared" si="44"/>
        <v>0</v>
      </c>
      <c r="M142" s="46">
        <f t="shared" si="44"/>
        <v>0</v>
      </c>
      <c r="N142" s="46">
        <f t="shared" si="44"/>
        <v>0</v>
      </c>
      <c r="O142" s="46">
        <f t="shared" si="44"/>
        <v>0</v>
      </c>
      <c r="P142" s="46">
        <f t="shared" si="44"/>
        <v>0</v>
      </c>
      <c r="Q142" s="46">
        <f t="shared" si="44"/>
        <v>0</v>
      </c>
      <c r="R142" s="46">
        <f t="shared" si="44"/>
        <v>0</v>
      </c>
      <c r="S142" s="46">
        <f t="shared" si="44"/>
        <v>0</v>
      </c>
      <c r="T142" s="46">
        <f t="shared" si="44"/>
        <v>0</v>
      </c>
      <c r="U142" s="46">
        <f t="shared" si="44"/>
        <v>0</v>
      </c>
      <c r="V142" s="46">
        <f t="shared" si="44"/>
        <v>0</v>
      </c>
      <c r="W142" s="46">
        <f t="shared" si="44"/>
        <v>0</v>
      </c>
      <c r="X142" s="46">
        <f t="shared" si="44"/>
        <v>0</v>
      </c>
      <c r="Y142" s="46">
        <f t="shared" si="44"/>
        <v>0</v>
      </c>
      <c r="Z142" s="46">
        <f t="shared" si="44"/>
        <v>0</v>
      </c>
      <c r="AA142" s="46">
        <f t="shared" si="44"/>
        <v>1</v>
      </c>
      <c r="AB142" s="46" t="e">
        <f t="shared" si="44"/>
        <v>#VALUE!</v>
      </c>
      <c r="AC142" s="46" t="e">
        <f t="shared" si="44"/>
        <v>#VALUE!</v>
      </c>
      <c r="AD142" s="46" t="e">
        <f t="shared" si="44"/>
        <v>#VALUE!</v>
      </c>
      <c r="AE142" s="46" t="e">
        <f t="shared" si="44"/>
        <v>#VALUE!</v>
      </c>
      <c r="AF142" s="46" t="e">
        <f t="shared" si="44"/>
        <v>#VALUE!</v>
      </c>
      <c r="AG142" s="46" t="e">
        <f t="shared" si="44"/>
        <v>#VALUE!</v>
      </c>
      <c r="AH142" s="47" t="s">
        <v>18</v>
      </c>
      <c r="AI142" s="48">
        <f>_xlfn.AGGREGATE(9,6,C142:AG142)</f>
        <v>1</v>
      </c>
      <c r="AJ142" s="30"/>
    </row>
    <row r="143" spans="2:36" hidden="1" x14ac:dyDescent="0.15">
      <c r="B143" s="15"/>
      <c r="C143" s="49">
        <f t="shared" ref="C143:AG143" si="45">IF(AND(DAY(C134)&gt;=22,DAY(C134)&lt;=28,C135="土",OR(C140="休",C140="雨")),1,0)</f>
        <v>0</v>
      </c>
      <c r="D143" s="49">
        <f t="shared" si="45"/>
        <v>0</v>
      </c>
      <c r="E143" s="49">
        <f t="shared" si="45"/>
        <v>0</v>
      </c>
      <c r="F143" s="49">
        <f t="shared" si="45"/>
        <v>0</v>
      </c>
      <c r="G143" s="49">
        <f t="shared" si="45"/>
        <v>0</v>
      </c>
      <c r="H143" s="49">
        <f t="shared" si="45"/>
        <v>0</v>
      </c>
      <c r="I143" s="49">
        <f t="shared" si="45"/>
        <v>0</v>
      </c>
      <c r="J143" s="49">
        <f t="shared" si="45"/>
        <v>0</v>
      </c>
      <c r="K143" s="49">
        <f t="shared" si="45"/>
        <v>0</v>
      </c>
      <c r="L143" s="49">
        <f t="shared" si="45"/>
        <v>0</v>
      </c>
      <c r="M143" s="49">
        <f t="shared" si="45"/>
        <v>0</v>
      </c>
      <c r="N143" s="49">
        <f t="shared" si="45"/>
        <v>0</v>
      </c>
      <c r="O143" s="49">
        <f t="shared" si="45"/>
        <v>0</v>
      </c>
      <c r="P143" s="49">
        <f t="shared" si="45"/>
        <v>0</v>
      </c>
      <c r="Q143" s="49">
        <f t="shared" si="45"/>
        <v>0</v>
      </c>
      <c r="R143" s="49">
        <f t="shared" si="45"/>
        <v>0</v>
      </c>
      <c r="S143" s="49">
        <f t="shared" si="45"/>
        <v>0</v>
      </c>
      <c r="T143" s="49">
        <f t="shared" si="45"/>
        <v>0</v>
      </c>
      <c r="U143" s="49">
        <f t="shared" si="45"/>
        <v>0</v>
      </c>
      <c r="V143" s="49">
        <f t="shared" si="45"/>
        <v>0</v>
      </c>
      <c r="W143" s="49">
        <f t="shared" si="45"/>
        <v>0</v>
      </c>
      <c r="X143" s="49">
        <f t="shared" si="45"/>
        <v>0</v>
      </c>
      <c r="Y143" s="49">
        <f t="shared" si="45"/>
        <v>0</v>
      </c>
      <c r="Z143" s="49">
        <f t="shared" si="45"/>
        <v>0</v>
      </c>
      <c r="AA143" s="49">
        <f t="shared" si="45"/>
        <v>1</v>
      </c>
      <c r="AB143" s="49" t="e">
        <f t="shared" si="45"/>
        <v>#VALUE!</v>
      </c>
      <c r="AC143" s="49" t="e">
        <f t="shared" si="45"/>
        <v>#VALUE!</v>
      </c>
      <c r="AD143" s="49" t="e">
        <f t="shared" si="45"/>
        <v>#VALUE!</v>
      </c>
      <c r="AE143" s="49" t="e">
        <f>IF(AND(DAY(AE134)&gt;=22,DAY(AE134)&lt;=28,AE135="土",OR(AE140="休",AE140="雨")),1,0)</f>
        <v>#VALUE!</v>
      </c>
      <c r="AF143" s="49" t="e">
        <f t="shared" si="45"/>
        <v>#VALUE!</v>
      </c>
      <c r="AG143" s="49" t="e">
        <f t="shared" si="45"/>
        <v>#VALUE!</v>
      </c>
      <c r="AH143" s="50" t="s">
        <v>19</v>
      </c>
      <c r="AI143" s="48">
        <f>_xlfn.AGGREGATE(9,6,C143:AG143)</f>
        <v>1</v>
      </c>
      <c r="AJ143" s="30"/>
    </row>
    <row r="144" spans="2:36" s="26" customFormat="1" x14ac:dyDescent="0.1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I144" s="41"/>
    </row>
    <row r="145" spans="2:36" hidden="1" x14ac:dyDescent="0.15">
      <c r="C145" s="2" t="e">
        <f>YEAR(C148)</f>
        <v>#VALUE!</v>
      </c>
      <c r="D145" s="2" t="e">
        <f>MONTH(C148)</f>
        <v>#VALUE!</v>
      </c>
    </row>
    <row r="146" spans="2:36" x14ac:dyDescent="0.15">
      <c r="B146" s="6" t="s">
        <v>13</v>
      </c>
      <c r="C146" s="79" t="str">
        <f>C148</f>
        <v/>
      </c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1"/>
    </row>
    <row r="147" spans="2:36" hidden="1" x14ac:dyDescent="0.15">
      <c r="B147" s="36"/>
      <c r="C147" s="22" t="e">
        <f>DATE($C145,$D145,1)</f>
        <v>#VALUE!</v>
      </c>
      <c r="D147" s="22" t="e">
        <f t="shared" ref="D147:AG147" si="46">C147+1</f>
        <v>#VALUE!</v>
      </c>
      <c r="E147" s="22" t="e">
        <f t="shared" si="46"/>
        <v>#VALUE!</v>
      </c>
      <c r="F147" s="22" t="e">
        <f t="shared" si="46"/>
        <v>#VALUE!</v>
      </c>
      <c r="G147" s="22" t="e">
        <f t="shared" si="46"/>
        <v>#VALUE!</v>
      </c>
      <c r="H147" s="22" t="e">
        <f t="shared" si="46"/>
        <v>#VALUE!</v>
      </c>
      <c r="I147" s="22" t="e">
        <f t="shared" si="46"/>
        <v>#VALUE!</v>
      </c>
      <c r="J147" s="22" t="e">
        <f t="shared" si="46"/>
        <v>#VALUE!</v>
      </c>
      <c r="K147" s="22" t="e">
        <f t="shared" si="46"/>
        <v>#VALUE!</v>
      </c>
      <c r="L147" s="22" t="e">
        <f t="shared" si="46"/>
        <v>#VALUE!</v>
      </c>
      <c r="M147" s="22" t="e">
        <f t="shared" si="46"/>
        <v>#VALUE!</v>
      </c>
      <c r="N147" s="22" t="e">
        <f t="shared" si="46"/>
        <v>#VALUE!</v>
      </c>
      <c r="O147" s="22" t="e">
        <f t="shared" si="46"/>
        <v>#VALUE!</v>
      </c>
      <c r="P147" s="22" t="e">
        <f t="shared" si="46"/>
        <v>#VALUE!</v>
      </c>
      <c r="Q147" s="22" t="e">
        <f t="shared" si="46"/>
        <v>#VALUE!</v>
      </c>
      <c r="R147" s="22" t="e">
        <f t="shared" si="46"/>
        <v>#VALUE!</v>
      </c>
      <c r="S147" s="22" t="e">
        <f t="shared" si="46"/>
        <v>#VALUE!</v>
      </c>
      <c r="T147" s="22" t="e">
        <f t="shared" si="46"/>
        <v>#VALUE!</v>
      </c>
      <c r="U147" s="22" t="e">
        <f t="shared" si="46"/>
        <v>#VALUE!</v>
      </c>
      <c r="V147" s="22" t="e">
        <f t="shared" si="46"/>
        <v>#VALUE!</v>
      </c>
      <c r="W147" s="22" t="e">
        <f t="shared" si="46"/>
        <v>#VALUE!</v>
      </c>
      <c r="X147" s="22" t="e">
        <f t="shared" si="46"/>
        <v>#VALUE!</v>
      </c>
      <c r="Y147" s="22" t="e">
        <f t="shared" si="46"/>
        <v>#VALUE!</v>
      </c>
      <c r="Z147" s="22" t="e">
        <f t="shared" si="46"/>
        <v>#VALUE!</v>
      </c>
      <c r="AA147" s="22" t="e">
        <f t="shared" si="46"/>
        <v>#VALUE!</v>
      </c>
      <c r="AB147" s="22" t="e">
        <f t="shared" si="46"/>
        <v>#VALUE!</v>
      </c>
      <c r="AC147" s="22" t="e">
        <f t="shared" si="46"/>
        <v>#VALUE!</v>
      </c>
      <c r="AD147" s="22" t="e">
        <f t="shared" si="46"/>
        <v>#VALUE!</v>
      </c>
      <c r="AE147" s="22" t="e">
        <f t="shared" si="46"/>
        <v>#VALUE!</v>
      </c>
      <c r="AF147" s="22" t="e">
        <f t="shared" si="46"/>
        <v>#VALUE!</v>
      </c>
      <c r="AG147" s="22" t="e">
        <f t="shared" si="46"/>
        <v>#VALUE!</v>
      </c>
      <c r="AH147" s="37"/>
      <c r="AI147" s="38"/>
    </row>
    <row r="148" spans="2:36" x14ac:dyDescent="0.15">
      <c r="B148" s="20" t="s">
        <v>14</v>
      </c>
      <c r="C148" s="39" t="str">
        <f>IF(EDATE(C133,1)&gt;$G$14,"",EDATE(C133,1))</f>
        <v/>
      </c>
      <c r="D148" s="22" t="e">
        <f t="shared" ref="D148:AG148" si="47">IF(D147&gt;$G$14,"",IF(C148=EOMONTH(DATE($C145,$D145,1),0),"",IF(C148="","",C148+1)))</f>
        <v>#VALUE!</v>
      </c>
      <c r="E148" s="22" t="e">
        <f t="shared" si="47"/>
        <v>#VALUE!</v>
      </c>
      <c r="F148" s="22" t="e">
        <f t="shared" si="47"/>
        <v>#VALUE!</v>
      </c>
      <c r="G148" s="22" t="e">
        <f t="shared" si="47"/>
        <v>#VALUE!</v>
      </c>
      <c r="H148" s="22" t="e">
        <f t="shared" si="47"/>
        <v>#VALUE!</v>
      </c>
      <c r="I148" s="22" t="e">
        <f t="shared" si="47"/>
        <v>#VALUE!</v>
      </c>
      <c r="J148" s="22" t="e">
        <f t="shared" si="47"/>
        <v>#VALUE!</v>
      </c>
      <c r="K148" s="22" t="e">
        <f t="shared" si="47"/>
        <v>#VALUE!</v>
      </c>
      <c r="L148" s="22" t="e">
        <f t="shared" si="47"/>
        <v>#VALUE!</v>
      </c>
      <c r="M148" s="22" t="e">
        <f t="shared" si="47"/>
        <v>#VALUE!</v>
      </c>
      <c r="N148" s="22" t="e">
        <f t="shared" si="47"/>
        <v>#VALUE!</v>
      </c>
      <c r="O148" s="22" t="e">
        <f t="shared" si="47"/>
        <v>#VALUE!</v>
      </c>
      <c r="P148" s="22" t="e">
        <f t="shared" si="47"/>
        <v>#VALUE!</v>
      </c>
      <c r="Q148" s="22" t="e">
        <f t="shared" si="47"/>
        <v>#VALUE!</v>
      </c>
      <c r="R148" s="22" t="e">
        <f t="shared" si="47"/>
        <v>#VALUE!</v>
      </c>
      <c r="S148" s="22" t="e">
        <f t="shared" si="47"/>
        <v>#VALUE!</v>
      </c>
      <c r="T148" s="22" t="e">
        <f t="shared" si="47"/>
        <v>#VALUE!</v>
      </c>
      <c r="U148" s="22" t="e">
        <f t="shared" si="47"/>
        <v>#VALUE!</v>
      </c>
      <c r="V148" s="22" t="e">
        <f t="shared" si="47"/>
        <v>#VALUE!</v>
      </c>
      <c r="W148" s="22" t="e">
        <f t="shared" si="47"/>
        <v>#VALUE!</v>
      </c>
      <c r="X148" s="22" t="e">
        <f t="shared" si="47"/>
        <v>#VALUE!</v>
      </c>
      <c r="Y148" s="22" t="e">
        <f t="shared" si="47"/>
        <v>#VALUE!</v>
      </c>
      <c r="Z148" s="22" t="e">
        <f t="shared" si="47"/>
        <v>#VALUE!</v>
      </c>
      <c r="AA148" s="22" t="e">
        <f t="shared" si="47"/>
        <v>#VALUE!</v>
      </c>
      <c r="AB148" s="22" t="e">
        <f t="shared" si="47"/>
        <v>#VALUE!</v>
      </c>
      <c r="AC148" s="22" t="e">
        <f t="shared" si="47"/>
        <v>#VALUE!</v>
      </c>
      <c r="AD148" s="22" t="e">
        <f t="shared" si="47"/>
        <v>#VALUE!</v>
      </c>
      <c r="AE148" s="22" t="e">
        <f t="shared" si="47"/>
        <v>#VALUE!</v>
      </c>
      <c r="AF148" s="22" t="e">
        <f t="shared" si="47"/>
        <v>#VALUE!</v>
      </c>
      <c r="AG148" s="22" t="e">
        <f t="shared" si="47"/>
        <v>#VALUE!</v>
      </c>
      <c r="AH148" s="23" t="s">
        <v>15</v>
      </c>
      <c r="AI148" s="24">
        <f>+COUNTIFS(C149:AG149,"土",C150:AG150,"")+COUNTIFS(C149:AG149,"日",C150:AG150,"")</f>
        <v>0</v>
      </c>
    </row>
    <row r="149" spans="2:36" s="26" customFormat="1" x14ac:dyDescent="0.15">
      <c r="B149" s="40" t="s">
        <v>5</v>
      </c>
      <c r="C149" s="51" t="str">
        <f>IFERROR(TEXT(WEEKDAY(+C148),"aaa"),"")</f>
        <v/>
      </c>
      <c r="D149" s="51" t="str">
        <f t="shared" ref="D149:AG149" si="48">IFERROR(TEXT(WEEKDAY(+D148),"aaa"),"")</f>
        <v/>
      </c>
      <c r="E149" s="51" t="str">
        <f t="shared" si="48"/>
        <v/>
      </c>
      <c r="F149" s="51" t="str">
        <f t="shared" si="48"/>
        <v/>
      </c>
      <c r="G149" s="51" t="str">
        <f t="shared" si="48"/>
        <v/>
      </c>
      <c r="H149" s="51" t="str">
        <f t="shared" si="48"/>
        <v/>
      </c>
      <c r="I149" s="51" t="str">
        <f t="shared" si="48"/>
        <v/>
      </c>
      <c r="J149" s="51" t="str">
        <f t="shared" si="48"/>
        <v/>
      </c>
      <c r="K149" s="51" t="str">
        <f t="shared" si="48"/>
        <v/>
      </c>
      <c r="L149" s="51" t="str">
        <f t="shared" si="48"/>
        <v/>
      </c>
      <c r="M149" s="51" t="str">
        <f t="shared" si="48"/>
        <v/>
      </c>
      <c r="N149" s="51" t="str">
        <f t="shared" si="48"/>
        <v/>
      </c>
      <c r="O149" s="51" t="str">
        <f t="shared" si="48"/>
        <v/>
      </c>
      <c r="P149" s="51" t="str">
        <f t="shared" si="48"/>
        <v/>
      </c>
      <c r="Q149" s="51" t="str">
        <f t="shared" si="48"/>
        <v/>
      </c>
      <c r="R149" s="51" t="str">
        <f t="shared" si="48"/>
        <v/>
      </c>
      <c r="S149" s="51" t="str">
        <f t="shared" si="48"/>
        <v/>
      </c>
      <c r="T149" s="51" t="str">
        <f t="shared" si="48"/>
        <v/>
      </c>
      <c r="U149" s="51" t="str">
        <f t="shared" si="48"/>
        <v/>
      </c>
      <c r="V149" s="51" t="str">
        <f t="shared" si="48"/>
        <v/>
      </c>
      <c r="W149" s="51" t="str">
        <f t="shared" si="48"/>
        <v/>
      </c>
      <c r="X149" s="51" t="str">
        <f t="shared" si="48"/>
        <v/>
      </c>
      <c r="Y149" s="51" t="str">
        <f t="shared" si="48"/>
        <v/>
      </c>
      <c r="Z149" s="51" t="str">
        <f t="shared" si="48"/>
        <v/>
      </c>
      <c r="AA149" s="51" t="str">
        <f t="shared" si="48"/>
        <v/>
      </c>
      <c r="AB149" s="51" t="str">
        <f t="shared" si="48"/>
        <v/>
      </c>
      <c r="AC149" s="51" t="str">
        <f t="shared" si="48"/>
        <v/>
      </c>
      <c r="AD149" s="51" t="str">
        <f t="shared" si="48"/>
        <v/>
      </c>
      <c r="AE149" s="51" t="str">
        <f t="shared" si="48"/>
        <v/>
      </c>
      <c r="AF149" s="51" t="str">
        <f t="shared" si="48"/>
        <v/>
      </c>
      <c r="AG149" s="51" t="str">
        <f t="shared" si="48"/>
        <v/>
      </c>
      <c r="AH149" s="23" t="s">
        <v>17</v>
      </c>
      <c r="AI149" s="24">
        <f>+COUNTIF(C150:AG150,"夏休")+COUNTIF(C150:AG150,"冬休")+COUNTIF(C150:AG150,"中止")+COUNTIF(C150:AG150,"工場")+COUNTIF(C150:AG150,"他")</f>
        <v>0</v>
      </c>
    </row>
    <row r="150" spans="2:36" s="26" customFormat="1" ht="13.5" customHeight="1" x14ac:dyDescent="0.15">
      <c r="B150" s="82" t="s">
        <v>16</v>
      </c>
      <c r="C150" s="84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6"/>
      <c r="AH150" s="27" t="s">
        <v>2</v>
      </c>
      <c r="AI150" s="28">
        <f>COUNT(C148:AG148)-AI149</f>
        <v>0</v>
      </c>
    </row>
    <row r="151" spans="2:36" s="26" customFormat="1" ht="13.5" customHeight="1" x14ac:dyDescent="0.15">
      <c r="B151" s="83"/>
      <c r="C151" s="84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6"/>
      <c r="AH151" s="27" t="s">
        <v>6</v>
      </c>
      <c r="AI151" s="29">
        <f>+COUNTIF(C152:AG153,"休")</f>
        <v>0</v>
      </c>
      <c r="AJ151" s="30" t="e">
        <f>IF(AI152&gt;0.285,"",IF(AI151&lt;AI148,"←計画日数が足りません",""))</f>
        <v>#DIV/0!</v>
      </c>
    </row>
    <row r="152" spans="2:36" s="26" customFormat="1" ht="13.5" customHeight="1" x14ac:dyDescent="0.15">
      <c r="B152" s="77" t="s">
        <v>0</v>
      </c>
      <c r="C152" s="78"/>
      <c r="D152" s="69"/>
      <c r="E152" s="69"/>
      <c r="F152" s="67"/>
      <c r="G152" s="69"/>
      <c r="H152" s="69"/>
      <c r="I152" s="69"/>
      <c r="J152" s="69"/>
      <c r="K152" s="69"/>
      <c r="L152" s="69"/>
      <c r="M152" s="67"/>
      <c r="N152" s="69"/>
      <c r="O152" s="69"/>
      <c r="P152" s="69"/>
      <c r="Q152" s="69"/>
      <c r="R152" s="69"/>
      <c r="S152" s="69"/>
      <c r="T152" s="67"/>
      <c r="U152" s="69"/>
      <c r="V152" s="69"/>
      <c r="W152" s="69"/>
      <c r="X152" s="69"/>
      <c r="Y152" s="69"/>
      <c r="Z152" s="69"/>
      <c r="AA152" s="67"/>
      <c r="AB152" s="69"/>
      <c r="AC152" s="69"/>
      <c r="AD152" s="69"/>
      <c r="AE152" s="69"/>
      <c r="AF152" s="69"/>
      <c r="AG152" s="70"/>
      <c r="AH152" s="27" t="s">
        <v>8</v>
      </c>
      <c r="AI152" s="31" t="e">
        <f>+AI151/AI150</f>
        <v>#DIV/0!</v>
      </c>
    </row>
    <row r="153" spans="2:36" s="26" customFormat="1" x14ac:dyDescent="0.15">
      <c r="B153" s="77"/>
      <c r="C153" s="78"/>
      <c r="D153" s="69"/>
      <c r="E153" s="69"/>
      <c r="F153" s="67"/>
      <c r="G153" s="69"/>
      <c r="H153" s="69"/>
      <c r="I153" s="69"/>
      <c r="J153" s="69"/>
      <c r="K153" s="69"/>
      <c r="L153" s="69"/>
      <c r="M153" s="67"/>
      <c r="N153" s="69"/>
      <c r="O153" s="69"/>
      <c r="P153" s="69"/>
      <c r="Q153" s="69"/>
      <c r="R153" s="69"/>
      <c r="S153" s="69"/>
      <c r="T153" s="67"/>
      <c r="U153" s="69"/>
      <c r="V153" s="69"/>
      <c r="W153" s="69"/>
      <c r="X153" s="69"/>
      <c r="Y153" s="69"/>
      <c r="Z153" s="69"/>
      <c r="AA153" s="67"/>
      <c r="AB153" s="69"/>
      <c r="AC153" s="69"/>
      <c r="AD153" s="69"/>
      <c r="AE153" s="69"/>
      <c r="AF153" s="69"/>
      <c r="AG153" s="70"/>
      <c r="AH153" s="27" t="s">
        <v>9</v>
      </c>
      <c r="AI153" s="29">
        <f>+COUNTA(C154:AG155)</f>
        <v>0</v>
      </c>
    </row>
    <row r="154" spans="2:36" s="26" customFormat="1" x14ac:dyDescent="0.15">
      <c r="B154" s="71" t="s">
        <v>7</v>
      </c>
      <c r="C154" s="73"/>
      <c r="D154" s="67"/>
      <c r="E154" s="67"/>
      <c r="F154" s="85"/>
      <c r="G154" s="67"/>
      <c r="H154" s="67"/>
      <c r="I154" s="67"/>
      <c r="J154" s="67"/>
      <c r="K154" s="67"/>
      <c r="L154" s="67"/>
      <c r="M154" s="85"/>
      <c r="N154" s="67"/>
      <c r="O154" s="67"/>
      <c r="P154" s="67"/>
      <c r="Q154" s="67"/>
      <c r="R154" s="67"/>
      <c r="S154" s="67"/>
      <c r="T154" s="85"/>
      <c r="U154" s="67"/>
      <c r="V154" s="67"/>
      <c r="W154" s="67"/>
      <c r="X154" s="67"/>
      <c r="Y154" s="67"/>
      <c r="Z154" s="67"/>
      <c r="AA154" s="85"/>
      <c r="AB154" s="67"/>
      <c r="AC154" s="67"/>
      <c r="AD154" s="67"/>
      <c r="AE154" s="67"/>
      <c r="AF154" s="67"/>
      <c r="AG154" s="65"/>
      <c r="AH154" s="32" t="s">
        <v>4</v>
      </c>
      <c r="AI154" s="33" t="e">
        <f>+AI153/AI150</f>
        <v>#DIV/0!</v>
      </c>
    </row>
    <row r="155" spans="2:36" s="26" customFormat="1" x14ac:dyDescent="0.15">
      <c r="B155" s="72"/>
      <c r="C155" s="74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6"/>
      <c r="AH155" s="34"/>
      <c r="AI155" s="35"/>
      <c r="AJ155" s="30"/>
    </row>
    <row r="156" spans="2:36" hidden="1" x14ac:dyDescent="0.15">
      <c r="B156" s="15"/>
      <c r="C156" s="46" t="e">
        <f t="shared" ref="C156:AG156" si="49">IF(AND(DAY(C148)&gt;=22,DAY(C148)&lt;=28,C149="土"),1,0)</f>
        <v>#VALUE!</v>
      </c>
      <c r="D156" s="46" t="e">
        <f t="shared" si="49"/>
        <v>#VALUE!</v>
      </c>
      <c r="E156" s="46" t="e">
        <f t="shared" si="49"/>
        <v>#VALUE!</v>
      </c>
      <c r="F156" s="46" t="e">
        <f t="shared" si="49"/>
        <v>#VALUE!</v>
      </c>
      <c r="G156" s="46" t="e">
        <f t="shared" si="49"/>
        <v>#VALUE!</v>
      </c>
      <c r="H156" s="46" t="e">
        <f t="shared" si="49"/>
        <v>#VALUE!</v>
      </c>
      <c r="I156" s="46" t="e">
        <f t="shared" si="49"/>
        <v>#VALUE!</v>
      </c>
      <c r="J156" s="46" t="e">
        <f t="shared" si="49"/>
        <v>#VALUE!</v>
      </c>
      <c r="K156" s="46" t="e">
        <f t="shared" si="49"/>
        <v>#VALUE!</v>
      </c>
      <c r="L156" s="46" t="e">
        <f t="shared" si="49"/>
        <v>#VALUE!</v>
      </c>
      <c r="M156" s="46" t="e">
        <f t="shared" si="49"/>
        <v>#VALUE!</v>
      </c>
      <c r="N156" s="46" t="e">
        <f t="shared" si="49"/>
        <v>#VALUE!</v>
      </c>
      <c r="O156" s="46" t="e">
        <f t="shared" si="49"/>
        <v>#VALUE!</v>
      </c>
      <c r="P156" s="46" t="e">
        <f t="shared" si="49"/>
        <v>#VALUE!</v>
      </c>
      <c r="Q156" s="46" t="e">
        <f t="shared" si="49"/>
        <v>#VALUE!</v>
      </c>
      <c r="R156" s="46" t="e">
        <f t="shared" si="49"/>
        <v>#VALUE!</v>
      </c>
      <c r="S156" s="46" t="e">
        <f t="shared" si="49"/>
        <v>#VALUE!</v>
      </c>
      <c r="T156" s="46" t="e">
        <f t="shared" si="49"/>
        <v>#VALUE!</v>
      </c>
      <c r="U156" s="46" t="e">
        <f t="shared" si="49"/>
        <v>#VALUE!</v>
      </c>
      <c r="V156" s="46" t="e">
        <f t="shared" si="49"/>
        <v>#VALUE!</v>
      </c>
      <c r="W156" s="46" t="e">
        <f t="shared" si="49"/>
        <v>#VALUE!</v>
      </c>
      <c r="X156" s="46" t="e">
        <f t="shared" si="49"/>
        <v>#VALUE!</v>
      </c>
      <c r="Y156" s="46" t="e">
        <f t="shared" si="49"/>
        <v>#VALUE!</v>
      </c>
      <c r="Z156" s="46" t="e">
        <f t="shared" si="49"/>
        <v>#VALUE!</v>
      </c>
      <c r="AA156" s="46" t="e">
        <f t="shared" si="49"/>
        <v>#VALUE!</v>
      </c>
      <c r="AB156" s="46" t="e">
        <f t="shared" si="49"/>
        <v>#VALUE!</v>
      </c>
      <c r="AC156" s="46" t="e">
        <f t="shared" si="49"/>
        <v>#VALUE!</v>
      </c>
      <c r="AD156" s="46" t="e">
        <f t="shared" si="49"/>
        <v>#VALUE!</v>
      </c>
      <c r="AE156" s="46" t="e">
        <f t="shared" si="49"/>
        <v>#VALUE!</v>
      </c>
      <c r="AF156" s="46" t="e">
        <f t="shared" si="49"/>
        <v>#VALUE!</v>
      </c>
      <c r="AG156" s="46" t="e">
        <f t="shared" si="49"/>
        <v>#VALUE!</v>
      </c>
      <c r="AH156" s="47" t="s">
        <v>18</v>
      </c>
      <c r="AI156" s="48">
        <f>_xlfn.AGGREGATE(9,6,C156:AG156)</f>
        <v>0</v>
      </c>
      <c r="AJ156" s="30"/>
    </row>
    <row r="157" spans="2:36" hidden="1" x14ac:dyDescent="0.15">
      <c r="B157" s="15"/>
      <c r="C157" s="49" t="e">
        <f t="shared" ref="C157:AG157" si="50">IF(AND(DAY(C148)&gt;=22,DAY(C148)&lt;=28,C149="土",OR(C154="休",C154="雨")),1,0)</f>
        <v>#VALUE!</v>
      </c>
      <c r="D157" s="49" t="e">
        <f t="shared" si="50"/>
        <v>#VALUE!</v>
      </c>
      <c r="E157" s="49" t="e">
        <f t="shared" si="50"/>
        <v>#VALUE!</v>
      </c>
      <c r="F157" s="49" t="e">
        <f t="shared" si="50"/>
        <v>#VALUE!</v>
      </c>
      <c r="G157" s="49" t="e">
        <f t="shared" si="50"/>
        <v>#VALUE!</v>
      </c>
      <c r="H157" s="49" t="e">
        <f t="shared" si="50"/>
        <v>#VALUE!</v>
      </c>
      <c r="I157" s="49" t="e">
        <f t="shared" si="50"/>
        <v>#VALUE!</v>
      </c>
      <c r="J157" s="49" t="e">
        <f t="shared" si="50"/>
        <v>#VALUE!</v>
      </c>
      <c r="K157" s="49" t="e">
        <f t="shared" si="50"/>
        <v>#VALUE!</v>
      </c>
      <c r="L157" s="49" t="e">
        <f t="shared" si="50"/>
        <v>#VALUE!</v>
      </c>
      <c r="M157" s="49" t="e">
        <f t="shared" si="50"/>
        <v>#VALUE!</v>
      </c>
      <c r="N157" s="49" t="e">
        <f t="shared" si="50"/>
        <v>#VALUE!</v>
      </c>
      <c r="O157" s="49" t="e">
        <f t="shared" si="50"/>
        <v>#VALUE!</v>
      </c>
      <c r="P157" s="49" t="e">
        <f t="shared" si="50"/>
        <v>#VALUE!</v>
      </c>
      <c r="Q157" s="49" t="e">
        <f t="shared" si="50"/>
        <v>#VALUE!</v>
      </c>
      <c r="R157" s="49" t="e">
        <f t="shared" si="50"/>
        <v>#VALUE!</v>
      </c>
      <c r="S157" s="49" t="e">
        <f t="shared" si="50"/>
        <v>#VALUE!</v>
      </c>
      <c r="T157" s="49" t="e">
        <f t="shared" si="50"/>
        <v>#VALUE!</v>
      </c>
      <c r="U157" s="49" t="e">
        <f t="shared" si="50"/>
        <v>#VALUE!</v>
      </c>
      <c r="V157" s="49" t="e">
        <f t="shared" si="50"/>
        <v>#VALUE!</v>
      </c>
      <c r="W157" s="49" t="e">
        <f t="shared" si="50"/>
        <v>#VALUE!</v>
      </c>
      <c r="X157" s="49" t="e">
        <f t="shared" si="50"/>
        <v>#VALUE!</v>
      </c>
      <c r="Y157" s="49" t="e">
        <f t="shared" si="50"/>
        <v>#VALUE!</v>
      </c>
      <c r="Z157" s="49" t="e">
        <f t="shared" si="50"/>
        <v>#VALUE!</v>
      </c>
      <c r="AA157" s="49" t="e">
        <f t="shared" si="50"/>
        <v>#VALUE!</v>
      </c>
      <c r="AB157" s="49" t="e">
        <f t="shared" si="50"/>
        <v>#VALUE!</v>
      </c>
      <c r="AC157" s="49" t="e">
        <f t="shared" si="50"/>
        <v>#VALUE!</v>
      </c>
      <c r="AD157" s="49" t="e">
        <f t="shared" si="50"/>
        <v>#VALUE!</v>
      </c>
      <c r="AE157" s="49" t="e">
        <f t="shared" si="50"/>
        <v>#VALUE!</v>
      </c>
      <c r="AF157" s="49" t="e">
        <f t="shared" si="50"/>
        <v>#VALUE!</v>
      </c>
      <c r="AG157" s="49" t="e">
        <f t="shared" si="50"/>
        <v>#VALUE!</v>
      </c>
      <c r="AH157" s="50" t="s">
        <v>19</v>
      </c>
      <c r="AI157" s="48">
        <f>_xlfn.AGGREGATE(9,6,C157:AG157)</f>
        <v>0</v>
      </c>
      <c r="AJ157" s="30"/>
    </row>
    <row r="158" spans="2:36" s="26" customFormat="1" x14ac:dyDescent="0.15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I158" s="41"/>
    </row>
    <row r="159" spans="2:36" hidden="1" x14ac:dyDescent="0.15">
      <c r="C159" s="2" t="e">
        <f>YEAR(C162)</f>
        <v>#VALUE!</v>
      </c>
      <c r="D159" s="2" t="e">
        <f>MONTH(C162)</f>
        <v>#VALUE!</v>
      </c>
    </row>
    <row r="160" spans="2:36" x14ac:dyDescent="0.15">
      <c r="B160" s="6" t="s">
        <v>13</v>
      </c>
      <c r="C160" s="79" t="e">
        <f>C162</f>
        <v>#VALUE!</v>
      </c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1"/>
    </row>
    <row r="161" spans="2:36" hidden="1" x14ac:dyDescent="0.15">
      <c r="B161" s="36"/>
      <c r="C161" s="22" t="e">
        <f>DATE($C159,$D159,1)</f>
        <v>#VALUE!</v>
      </c>
      <c r="D161" s="22" t="e">
        <f t="shared" ref="D161:AG161" si="51">C161+1</f>
        <v>#VALUE!</v>
      </c>
      <c r="E161" s="22" t="e">
        <f t="shared" si="51"/>
        <v>#VALUE!</v>
      </c>
      <c r="F161" s="22" t="e">
        <f t="shared" si="51"/>
        <v>#VALUE!</v>
      </c>
      <c r="G161" s="22" t="e">
        <f t="shared" si="51"/>
        <v>#VALUE!</v>
      </c>
      <c r="H161" s="22" t="e">
        <f t="shared" si="51"/>
        <v>#VALUE!</v>
      </c>
      <c r="I161" s="22" t="e">
        <f t="shared" si="51"/>
        <v>#VALUE!</v>
      </c>
      <c r="J161" s="22" t="e">
        <f t="shared" si="51"/>
        <v>#VALUE!</v>
      </c>
      <c r="K161" s="22" t="e">
        <f t="shared" si="51"/>
        <v>#VALUE!</v>
      </c>
      <c r="L161" s="22" t="e">
        <f t="shared" si="51"/>
        <v>#VALUE!</v>
      </c>
      <c r="M161" s="22" t="e">
        <f t="shared" si="51"/>
        <v>#VALUE!</v>
      </c>
      <c r="N161" s="22" t="e">
        <f t="shared" si="51"/>
        <v>#VALUE!</v>
      </c>
      <c r="O161" s="22" t="e">
        <f t="shared" si="51"/>
        <v>#VALUE!</v>
      </c>
      <c r="P161" s="22" t="e">
        <f t="shared" si="51"/>
        <v>#VALUE!</v>
      </c>
      <c r="Q161" s="22" t="e">
        <f t="shared" si="51"/>
        <v>#VALUE!</v>
      </c>
      <c r="R161" s="22" t="e">
        <f t="shared" si="51"/>
        <v>#VALUE!</v>
      </c>
      <c r="S161" s="22" t="e">
        <f t="shared" si="51"/>
        <v>#VALUE!</v>
      </c>
      <c r="T161" s="22" t="e">
        <f t="shared" si="51"/>
        <v>#VALUE!</v>
      </c>
      <c r="U161" s="22" t="e">
        <f t="shared" si="51"/>
        <v>#VALUE!</v>
      </c>
      <c r="V161" s="22" t="e">
        <f t="shared" si="51"/>
        <v>#VALUE!</v>
      </c>
      <c r="W161" s="22" t="e">
        <f t="shared" si="51"/>
        <v>#VALUE!</v>
      </c>
      <c r="X161" s="22" t="e">
        <f t="shared" si="51"/>
        <v>#VALUE!</v>
      </c>
      <c r="Y161" s="22" t="e">
        <f t="shared" si="51"/>
        <v>#VALUE!</v>
      </c>
      <c r="Z161" s="22" t="e">
        <f t="shared" si="51"/>
        <v>#VALUE!</v>
      </c>
      <c r="AA161" s="22" t="e">
        <f t="shared" si="51"/>
        <v>#VALUE!</v>
      </c>
      <c r="AB161" s="22" t="e">
        <f t="shared" si="51"/>
        <v>#VALUE!</v>
      </c>
      <c r="AC161" s="22" t="e">
        <f t="shared" si="51"/>
        <v>#VALUE!</v>
      </c>
      <c r="AD161" s="22" t="e">
        <f t="shared" si="51"/>
        <v>#VALUE!</v>
      </c>
      <c r="AE161" s="22" t="e">
        <f t="shared" si="51"/>
        <v>#VALUE!</v>
      </c>
      <c r="AF161" s="22" t="e">
        <f t="shared" si="51"/>
        <v>#VALUE!</v>
      </c>
      <c r="AG161" s="22" t="e">
        <f t="shared" si="51"/>
        <v>#VALUE!</v>
      </c>
      <c r="AH161" s="37"/>
      <c r="AI161" s="38"/>
    </row>
    <row r="162" spans="2:36" x14ac:dyDescent="0.15">
      <c r="B162" s="20" t="s">
        <v>14</v>
      </c>
      <c r="C162" s="39" t="e">
        <f>IF(EDATE(C147,1)&gt;$G$14,"",EDATE(C147,1))</f>
        <v>#VALUE!</v>
      </c>
      <c r="D162" s="22" t="e">
        <f t="shared" ref="D162:AG162" si="52">IF(D161&gt;$G$14,"",IF(C162=EOMONTH(DATE($C159,$D159,1),0),"",IF(C162="","",C162+1)))</f>
        <v>#VALUE!</v>
      </c>
      <c r="E162" s="22" t="e">
        <f t="shared" si="52"/>
        <v>#VALUE!</v>
      </c>
      <c r="F162" s="22" t="e">
        <f t="shared" si="52"/>
        <v>#VALUE!</v>
      </c>
      <c r="G162" s="22" t="e">
        <f t="shared" si="52"/>
        <v>#VALUE!</v>
      </c>
      <c r="H162" s="22" t="e">
        <f t="shared" si="52"/>
        <v>#VALUE!</v>
      </c>
      <c r="I162" s="22" t="e">
        <f t="shared" si="52"/>
        <v>#VALUE!</v>
      </c>
      <c r="J162" s="22" t="e">
        <f t="shared" si="52"/>
        <v>#VALUE!</v>
      </c>
      <c r="K162" s="22" t="e">
        <f t="shared" si="52"/>
        <v>#VALUE!</v>
      </c>
      <c r="L162" s="22" t="e">
        <f t="shared" si="52"/>
        <v>#VALUE!</v>
      </c>
      <c r="M162" s="22" t="e">
        <f t="shared" si="52"/>
        <v>#VALUE!</v>
      </c>
      <c r="N162" s="22" t="e">
        <f t="shared" si="52"/>
        <v>#VALUE!</v>
      </c>
      <c r="O162" s="22" t="e">
        <f t="shared" si="52"/>
        <v>#VALUE!</v>
      </c>
      <c r="P162" s="22" t="e">
        <f t="shared" si="52"/>
        <v>#VALUE!</v>
      </c>
      <c r="Q162" s="22" t="e">
        <f t="shared" si="52"/>
        <v>#VALUE!</v>
      </c>
      <c r="R162" s="22" t="e">
        <f t="shared" si="52"/>
        <v>#VALUE!</v>
      </c>
      <c r="S162" s="22" t="e">
        <f t="shared" si="52"/>
        <v>#VALUE!</v>
      </c>
      <c r="T162" s="22" t="e">
        <f t="shared" si="52"/>
        <v>#VALUE!</v>
      </c>
      <c r="U162" s="22" t="e">
        <f t="shared" si="52"/>
        <v>#VALUE!</v>
      </c>
      <c r="V162" s="22" t="e">
        <f t="shared" si="52"/>
        <v>#VALUE!</v>
      </c>
      <c r="W162" s="22" t="e">
        <f t="shared" si="52"/>
        <v>#VALUE!</v>
      </c>
      <c r="X162" s="22" t="e">
        <f t="shared" si="52"/>
        <v>#VALUE!</v>
      </c>
      <c r="Y162" s="22" t="e">
        <f t="shared" si="52"/>
        <v>#VALUE!</v>
      </c>
      <c r="Z162" s="22" t="e">
        <f t="shared" si="52"/>
        <v>#VALUE!</v>
      </c>
      <c r="AA162" s="22" t="e">
        <f t="shared" si="52"/>
        <v>#VALUE!</v>
      </c>
      <c r="AB162" s="22" t="e">
        <f t="shared" si="52"/>
        <v>#VALUE!</v>
      </c>
      <c r="AC162" s="22" t="e">
        <f t="shared" si="52"/>
        <v>#VALUE!</v>
      </c>
      <c r="AD162" s="22" t="e">
        <f t="shared" si="52"/>
        <v>#VALUE!</v>
      </c>
      <c r="AE162" s="22" t="e">
        <f t="shared" si="52"/>
        <v>#VALUE!</v>
      </c>
      <c r="AF162" s="22" t="e">
        <f t="shared" si="52"/>
        <v>#VALUE!</v>
      </c>
      <c r="AG162" s="22" t="e">
        <f t="shared" si="52"/>
        <v>#VALUE!</v>
      </c>
      <c r="AH162" s="23" t="s">
        <v>15</v>
      </c>
      <c r="AI162" s="24">
        <f>+COUNTIFS(C163:AG163,"土",C164:AG164,"")+COUNTIFS(C163:AG163,"日",C164:AG164,"")</f>
        <v>0</v>
      </c>
    </row>
    <row r="163" spans="2:36" s="26" customFormat="1" x14ac:dyDescent="0.15">
      <c r="B163" s="40" t="s">
        <v>5</v>
      </c>
      <c r="C163" s="51" t="str">
        <f>IFERROR(TEXT(WEEKDAY(+C162),"aaa"),"")</f>
        <v/>
      </c>
      <c r="D163" s="51" t="str">
        <f t="shared" ref="D163:AG163" si="53">IFERROR(TEXT(WEEKDAY(+D162),"aaa"),"")</f>
        <v/>
      </c>
      <c r="E163" s="51" t="str">
        <f t="shared" si="53"/>
        <v/>
      </c>
      <c r="F163" s="51" t="str">
        <f t="shared" si="53"/>
        <v/>
      </c>
      <c r="G163" s="51" t="str">
        <f t="shared" si="53"/>
        <v/>
      </c>
      <c r="H163" s="51" t="str">
        <f t="shared" si="53"/>
        <v/>
      </c>
      <c r="I163" s="51" t="str">
        <f t="shared" si="53"/>
        <v/>
      </c>
      <c r="J163" s="51" t="str">
        <f t="shared" si="53"/>
        <v/>
      </c>
      <c r="K163" s="51" t="str">
        <f t="shared" si="53"/>
        <v/>
      </c>
      <c r="L163" s="51" t="str">
        <f t="shared" si="53"/>
        <v/>
      </c>
      <c r="M163" s="51" t="str">
        <f t="shared" si="53"/>
        <v/>
      </c>
      <c r="N163" s="51" t="str">
        <f t="shared" si="53"/>
        <v/>
      </c>
      <c r="O163" s="51" t="str">
        <f t="shared" si="53"/>
        <v/>
      </c>
      <c r="P163" s="51" t="str">
        <f t="shared" si="53"/>
        <v/>
      </c>
      <c r="Q163" s="51" t="str">
        <f t="shared" si="53"/>
        <v/>
      </c>
      <c r="R163" s="51" t="str">
        <f t="shared" si="53"/>
        <v/>
      </c>
      <c r="S163" s="51" t="str">
        <f t="shared" si="53"/>
        <v/>
      </c>
      <c r="T163" s="51" t="str">
        <f t="shared" si="53"/>
        <v/>
      </c>
      <c r="U163" s="51" t="str">
        <f t="shared" si="53"/>
        <v/>
      </c>
      <c r="V163" s="51" t="str">
        <f t="shared" si="53"/>
        <v/>
      </c>
      <c r="W163" s="51" t="str">
        <f t="shared" si="53"/>
        <v/>
      </c>
      <c r="X163" s="51" t="str">
        <f t="shared" si="53"/>
        <v/>
      </c>
      <c r="Y163" s="51" t="str">
        <f t="shared" si="53"/>
        <v/>
      </c>
      <c r="Z163" s="51" t="str">
        <f t="shared" si="53"/>
        <v/>
      </c>
      <c r="AA163" s="51" t="str">
        <f t="shared" si="53"/>
        <v/>
      </c>
      <c r="AB163" s="51" t="str">
        <f t="shared" si="53"/>
        <v/>
      </c>
      <c r="AC163" s="51" t="str">
        <f t="shared" si="53"/>
        <v/>
      </c>
      <c r="AD163" s="51" t="str">
        <f t="shared" si="53"/>
        <v/>
      </c>
      <c r="AE163" s="51" t="str">
        <f t="shared" si="53"/>
        <v/>
      </c>
      <c r="AF163" s="51" t="str">
        <f t="shared" si="53"/>
        <v/>
      </c>
      <c r="AG163" s="51" t="str">
        <f t="shared" si="53"/>
        <v/>
      </c>
      <c r="AH163" s="23" t="s">
        <v>17</v>
      </c>
      <c r="AI163" s="24">
        <f>+COUNTIF(C164:AG164,"夏休")+COUNTIF(C164:AG164,"冬休")+COUNTIF(C164:AG164,"中止")+COUNTIF(C164:AG164,"工場")+COUNTIF(C164:AG164,"他")</f>
        <v>0</v>
      </c>
    </row>
    <row r="164" spans="2:36" s="26" customFormat="1" ht="13.5" customHeight="1" x14ac:dyDescent="0.15">
      <c r="B164" s="82" t="s">
        <v>16</v>
      </c>
      <c r="C164" s="84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6"/>
      <c r="AH164" s="27" t="s">
        <v>2</v>
      </c>
      <c r="AI164" s="28">
        <f>COUNT(C162:AG162)-AI163</f>
        <v>0</v>
      </c>
    </row>
    <row r="165" spans="2:36" s="26" customFormat="1" ht="13.5" customHeight="1" x14ac:dyDescent="0.15">
      <c r="B165" s="83"/>
      <c r="C165" s="84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6"/>
      <c r="AH165" s="27" t="s">
        <v>6</v>
      </c>
      <c r="AI165" s="29">
        <f>+COUNTIF(C166:AG167,"休")</f>
        <v>0</v>
      </c>
      <c r="AJ165" s="30" t="e">
        <f>IF(AI166&gt;0.285,"",IF(AI165&lt;AI162,"←計画日数が足りません",""))</f>
        <v>#DIV/0!</v>
      </c>
    </row>
    <row r="166" spans="2:36" s="26" customFormat="1" ht="13.5" customHeight="1" x14ac:dyDescent="0.15">
      <c r="B166" s="77" t="s">
        <v>0</v>
      </c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70"/>
      <c r="AH166" s="27" t="s">
        <v>8</v>
      </c>
      <c r="AI166" s="31" t="e">
        <f>+AI165/AI164</f>
        <v>#DIV/0!</v>
      </c>
    </row>
    <row r="167" spans="2:36" s="26" customFormat="1" x14ac:dyDescent="0.15">
      <c r="B167" s="77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70"/>
      <c r="AH167" s="27" t="s">
        <v>9</v>
      </c>
      <c r="AI167" s="29">
        <f>+COUNTA(C168:AG169)</f>
        <v>0</v>
      </c>
    </row>
    <row r="168" spans="2:36" s="26" customFormat="1" x14ac:dyDescent="0.15">
      <c r="B168" s="71" t="s">
        <v>7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5"/>
      <c r="AH168" s="32" t="s">
        <v>4</v>
      </c>
      <c r="AI168" s="33" t="e">
        <f>+AI167/AI164</f>
        <v>#DIV/0!</v>
      </c>
    </row>
    <row r="169" spans="2:36" s="26" customFormat="1" x14ac:dyDescent="0.15">
      <c r="B169" s="72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6"/>
      <c r="AH169" s="34"/>
      <c r="AI169" s="35"/>
      <c r="AJ169" s="30"/>
    </row>
    <row r="170" spans="2:36" hidden="1" x14ac:dyDescent="0.15">
      <c r="B170" s="15"/>
      <c r="C170" s="46" t="e">
        <f t="shared" ref="C170:AG170" si="54">IF(AND(DAY(C162)&gt;=22,DAY(C162)&lt;=28,C163="土"),1,0)</f>
        <v>#VALUE!</v>
      </c>
      <c r="D170" s="46" t="e">
        <f t="shared" si="54"/>
        <v>#VALUE!</v>
      </c>
      <c r="E170" s="46" t="e">
        <f t="shared" si="54"/>
        <v>#VALUE!</v>
      </c>
      <c r="F170" s="46" t="e">
        <f t="shared" si="54"/>
        <v>#VALUE!</v>
      </c>
      <c r="G170" s="46" t="e">
        <f t="shared" si="54"/>
        <v>#VALUE!</v>
      </c>
      <c r="H170" s="46" t="e">
        <f t="shared" si="54"/>
        <v>#VALUE!</v>
      </c>
      <c r="I170" s="46" t="e">
        <f t="shared" si="54"/>
        <v>#VALUE!</v>
      </c>
      <c r="J170" s="46" t="e">
        <f t="shared" si="54"/>
        <v>#VALUE!</v>
      </c>
      <c r="K170" s="46" t="e">
        <f t="shared" si="54"/>
        <v>#VALUE!</v>
      </c>
      <c r="L170" s="46" t="e">
        <f t="shared" si="54"/>
        <v>#VALUE!</v>
      </c>
      <c r="M170" s="46" t="e">
        <f t="shared" si="54"/>
        <v>#VALUE!</v>
      </c>
      <c r="N170" s="46" t="e">
        <f t="shared" si="54"/>
        <v>#VALUE!</v>
      </c>
      <c r="O170" s="46" t="e">
        <f t="shared" si="54"/>
        <v>#VALUE!</v>
      </c>
      <c r="P170" s="46" t="e">
        <f t="shared" si="54"/>
        <v>#VALUE!</v>
      </c>
      <c r="Q170" s="46" t="e">
        <f t="shared" si="54"/>
        <v>#VALUE!</v>
      </c>
      <c r="R170" s="46" t="e">
        <f t="shared" si="54"/>
        <v>#VALUE!</v>
      </c>
      <c r="S170" s="46" t="e">
        <f t="shared" si="54"/>
        <v>#VALUE!</v>
      </c>
      <c r="T170" s="46" t="e">
        <f t="shared" si="54"/>
        <v>#VALUE!</v>
      </c>
      <c r="U170" s="46" t="e">
        <f t="shared" si="54"/>
        <v>#VALUE!</v>
      </c>
      <c r="V170" s="46" t="e">
        <f t="shared" si="54"/>
        <v>#VALUE!</v>
      </c>
      <c r="W170" s="46" t="e">
        <f t="shared" si="54"/>
        <v>#VALUE!</v>
      </c>
      <c r="X170" s="46" t="e">
        <f t="shared" si="54"/>
        <v>#VALUE!</v>
      </c>
      <c r="Y170" s="46" t="e">
        <f t="shared" si="54"/>
        <v>#VALUE!</v>
      </c>
      <c r="Z170" s="46" t="e">
        <f t="shared" si="54"/>
        <v>#VALUE!</v>
      </c>
      <c r="AA170" s="46" t="e">
        <f t="shared" si="54"/>
        <v>#VALUE!</v>
      </c>
      <c r="AB170" s="46" t="e">
        <f t="shared" si="54"/>
        <v>#VALUE!</v>
      </c>
      <c r="AC170" s="46" t="e">
        <f t="shared" si="54"/>
        <v>#VALUE!</v>
      </c>
      <c r="AD170" s="46" t="e">
        <f t="shared" si="54"/>
        <v>#VALUE!</v>
      </c>
      <c r="AE170" s="46" t="e">
        <f t="shared" si="54"/>
        <v>#VALUE!</v>
      </c>
      <c r="AF170" s="46" t="e">
        <f t="shared" si="54"/>
        <v>#VALUE!</v>
      </c>
      <c r="AG170" s="46" t="e">
        <f t="shared" si="54"/>
        <v>#VALUE!</v>
      </c>
      <c r="AH170" s="47" t="s">
        <v>18</v>
      </c>
      <c r="AI170" s="48">
        <f>_xlfn.AGGREGATE(9,6,C170:AG170)</f>
        <v>0</v>
      </c>
      <c r="AJ170" s="30"/>
    </row>
    <row r="171" spans="2:36" hidden="1" x14ac:dyDescent="0.15">
      <c r="B171" s="15"/>
      <c r="C171" s="49" t="e">
        <f t="shared" ref="C171:AG171" si="55">IF(AND(DAY(C162)&gt;=22,DAY(C162)&lt;=28,C163="土",OR(C168="休",C168="雨")),1,0)</f>
        <v>#VALUE!</v>
      </c>
      <c r="D171" s="49" t="e">
        <f t="shared" si="55"/>
        <v>#VALUE!</v>
      </c>
      <c r="E171" s="49" t="e">
        <f t="shared" si="55"/>
        <v>#VALUE!</v>
      </c>
      <c r="F171" s="49" t="e">
        <f t="shared" si="55"/>
        <v>#VALUE!</v>
      </c>
      <c r="G171" s="49" t="e">
        <f t="shared" si="55"/>
        <v>#VALUE!</v>
      </c>
      <c r="H171" s="49" t="e">
        <f t="shared" si="55"/>
        <v>#VALUE!</v>
      </c>
      <c r="I171" s="49" t="e">
        <f t="shared" si="55"/>
        <v>#VALUE!</v>
      </c>
      <c r="J171" s="49" t="e">
        <f t="shared" si="55"/>
        <v>#VALUE!</v>
      </c>
      <c r="K171" s="49" t="e">
        <f t="shared" si="55"/>
        <v>#VALUE!</v>
      </c>
      <c r="L171" s="49" t="e">
        <f t="shared" si="55"/>
        <v>#VALUE!</v>
      </c>
      <c r="M171" s="49" t="e">
        <f t="shared" si="55"/>
        <v>#VALUE!</v>
      </c>
      <c r="N171" s="49" t="e">
        <f t="shared" si="55"/>
        <v>#VALUE!</v>
      </c>
      <c r="O171" s="49" t="e">
        <f t="shared" si="55"/>
        <v>#VALUE!</v>
      </c>
      <c r="P171" s="49" t="e">
        <f t="shared" si="55"/>
        <v>#VALUE!</v>
      </c>
      <c r="Q171" s="49" t="e">
        <f t="shared" si="55"/>
        <v>#VALUE!</v>
      </c>
      <c r="R171" s="49" t="e">
        <f t="shared" si="55"/>
        <v>#VALUE!</v>
      </c>
      <c r="S171" s="49" t="e">
        <f t="shared" si="55"/>
        <v>#VALUE!</v>
      </c>
      <c r="T171" s="49" t="e">
        <f t="shared" si="55"/>
        <v>#VALUE!</v>
      </c>
      <c r="U171" s="49" t="e">
        <f t="shared" si="55"/>
        <v>#VALUE!</v>
      </c>
      <c r="V171" s="49" t="e">
        <f t="shared" si="55"/>
        <v>#VALUE!</v>
      </c>
      <c r="W171" s="49" t="e">
        <f t="shared" si="55"/>
        <v>#VALUE!</v>
      </c>
      <c r="X171" s="49" t="e">
        <f t="shared" si="55"/>
        <v>#VALUE!</v>
      </c>
      <c r="Y171" s="49" t="e">
        <f t="shared" si="55"/>
        <v>#VALUE!</v>
      </c>
      <c r="Z171" s="49" t="e">
        <f t="shared" si="55"/>
        <v>#VALUE!</v>
      </c>
      <c r="AA171" s="49" t="e">
        <f t="shared" si="55"/>
        <v>#VALUE!</v>
      </c>
      <c r="AB171" s="49" t="e">
        <f t="shared" si="55"/>
        <v>#VALUE!</v>
      </c>
      <c r="AC171" s="49" t="e">
        <f t="shared" si="55"/>
        <v>#VALUE!</v>
      </c>
      <c r="AD171" s="49" t="e">
        <f t="shared" si="55"/>
        <v>#VALUE!</v>
      </c>
      <c r="AE171" s="49" t="e">
        <f t="shared" si="55"/>
        <v>#VALUE!</v>
      </c>
      <c r="AF171" s="49" t="e">
        <f t="shared" si="55"/>
        <v>#VALUE!</v>
      </c>
      <c r="AG171" s="49" t="e">
        <f t="shared" si="55"/>
        <v>#VALUE!</v>
      </c>
      <c r="AH171" s="50" t="s">
        <v>19</v>
      </c>
      <c r="AI171" s="48">
        <f>_xlfn.AGGREGATE(9,6,C171:AG171)</f>
        <v>0</v>
      </c>
      <c r="AJ171" s="30"/>
    </row>
    <row r="172" spans="2:36" s="26" customFormat="1" x14ac:dyDescent="0.15">
      <c r="B172" s="41"/>
      <c r="C172" s="41"/>
      <c r="D172" s="41"/>
      <c r="E172" s="41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I172" s="41"/>
    </row>
    <row r="173" spans="2:36" hidden="1" x14ac:dyDescent="0.15">
      <c r="C173" s="2" t="e">
        <f>YEAR(C176)</f>
        <v>#VALUE!</v>
      </c>
      <c r="D173" s="2" t="e">
        <f>MONTH(C176)</f>
        <v>#VALUE!</v>
      </c>
    </row>
    <row r="174" spans="2:36" x14ac:dyDescent="0.15">
      <c r="B174" s="6" t="s">
        <v>13</v>
      </c>
      <c r="C174" s="79" t="e">
        <f>C176</f>
        <v>#VALUE!</v>
      </c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1"/>
    </row>
    <row r="175" spans="2:36" hidden="1" x14ac:dyDescent="0.15">
      <c r="B175" s="36"/>
      <c r="C175" s="22" t="e">
        <f>DATE($C173,$D173,1)</f>
        <v>#VALUE!</v>
      </c>
      <c r="D175" s="22" t="e">
        <f t="shared" ref="D175:AG175" si="56">C175+1</f>
        <v>#VALUE!</v>
      </c>
      <c r="E175" s="22" t="e">
        <f t="shared" si="56"/>
        <v>#VALUE!</v>
      </c>
      <c r="F175" s="22" t="e">
        <f t="shared" si="56"/>
        <v>#VALUE!</v>
      </c>
      <c r="G175" s="22" t="e">
        <f t="shared" si="56"/>
        <v>#VALUE!</v>
      </c>
      <c r="H175" s="22" t="e">
        <f t="shared" si="56"/>
        <v>#VALUE!</v>
      </c>
      <c r="I175" s="22" t="e">
        <f t="shared" si="56"/>
        <v>#VALUE!</v>
      </c>
      <c r="J175" s="22" t="e">
        <f t="shared" si="56"/>
        <v>#VALUE!</v>
      </c>
      <c r="K175" s="22" t="e">
        <f t="shared" si="56"/>
        <v>#VALUE!</v>
      </c>
      <c r="L175" s="22" t="e">
        <f t="shared" si="56"/>
        <v>#VALUE!</v>
      </c>
      <c r="M175" s="22" t="e">
        <f t="shared" si="56"/>
        <v>#VALUE!</v>
      </c>
      <c r="N175" s="22" t="e">
        <f t="shared" si="56"/>
        <v>#VALUE!</v>
      </c>
      <c r="O175" s="22" t="e">
        <f t="shared" si="56"/>
        <v>#VALUE!</v>
      </c>
      <c r="P175" s="22" t="e">
        <f t="shared" si="56"/>
        <v>#VALUE!</v>
      </c>
      <c r="Q175" s="22" t="e">
        <f t="shared" si="56"/>
        <v>#VALUE!</v>
      </c>
      <c r="R175" s="22" t="e">
        <f t="shared" si="56"/>
        <v>#VALUE!</v>
      </c>
      <c r="S175" s="22" t="e">
        <f t="shared" si="56"/>
        <v>#VALUE!</v>
      </c>
      <c r="T175" s="22" t="e">
        <f t="shared" si="56"/>
        <v>#VALUE!</v>
      </c>
      <c r="U175" s="22" t="e">
        <f t="shared" si="56"/>
        <v>#VALUE!</v>
      </c>
      <c r="V175" s="22" t="e">
        <f t="shared" si="56"/>
        <v>#VALUE!</v>
      </c>
      <c r="W175" s="22" t="e">
        <f t="shared" si="56"/>
        <v>#VALUE!</v>
      </c>
      <c r="X175" s="22" t="e">
        <f t="shared" si="56"/>
        <v>#VALUE!</v>
      </c>
      <c r="Y175" s="22" t="e">
        <f t="shared" si="56"/>
        <v>#VALUE!</v>
      </c>
      <c r="Z175" s="22" t="e">
        <f t="shared" si="56"/>
        <v>#VALUE!</v>
      </c>
      <c r="AA175" s="22" t="e">
        <f t="shared" si="56"/>
        <v>#VALUE!</v>
      </c>
      <c r="AB175" s="22" t="e">
        <f t="shared" si="56"/>
        <v>#VALUE!</v>
      </c>
      <c r="AC175" s="22" t="e">
        <f t="shared" si="56"/>
        <v>#VALUE!</v>
      </c>
      <c r="AD175" s="22" t="e">
        <f t="shared" si="56"/>
        <v>#VALUE!</v>
      </c>
      <c r="AE175" s="22" t="e">
        <f t="shared" si="56"/>
        <v>#VALUE!</v>
      </c>
      <c r="AF175" s="22" t="e">
        <f t="shared" si="56"/>
        <v>#VALUE!</v>
      </c>
      <c r="AG175" s="22" t="e">
        <f t="shared" si="56"/>
        <v>#VALUE!</v>
      </c>
      <c r="AH175" s="37"/>
      <c r="AI175" s="38"/>
    </row>
    <row r="176" spans="2:36" x14ac:dyDescent="0.15">
      <c r="B176" s="20" t="s">
        <v>14</v>
      </c>
      <c r="C176" s="39" t="e">
        <f>IF(EDATE(C161,1)&gt;$G$14,"",EDATE(C161,1))</f>
        <v>#VALUE!</v>
      </c>
      <c r="D176" s="22" t="e">
        <f t="shared" ref="D176:AG176" si="57">IF(D175&gt;$G$14,"",IF(C176=EOMONTH(DATE($C173,$D173,1),0),"",IF(C176="","",C176+1)))</f>
        <v>#VALUE!</v>
      </c>
      <c r="E176" s="22" t="e">
        <f t="shared" si="57"/>
        <v>#VALUE!</v>
      </c>
      <c r="F176" s="22" t="e">
        <f t="shared" si="57"/>
        <v>#VALUE!</v>
      </c>
      <c r="G176" s="22" t="e">
        <f t="shared" si="57"/>
        <v>#VALUE!</v>
      </c>
      <c r="H176" s="22" t="e">
        <f t="shared" si="57"/>
        <v>#VALUE!</v>
      </c>
      <c r="I176" s="22" t="e">
        <f t="shared" si="57"/>
        <v>#VALUE!</v>
      </c>
      <c r="J176" s="22" t="e">
        <f t="shared" si="57"/>
        <v>#VALUE!</v>
      </c>
      <c r="K176" s="22" t="e">
        <f t="shared" si="57"/>
        <v>#VALUE!</v>
      </c>
      <c r="L176" s="22" t="e">
        <f t="shared" si="57"/>
        <v>#VALUE!</v>
      </c>
      <c r="M176" s="22" t="e">
        <f t="shared" si="57"/>
        <v>#VALUE!</v>
      </c>
      <c r="N176" s="22" t="e">
        <f t="shared" si="57"/>
        <v>#VALUE!</v>
      </c>
      <c r="O176" s="22" t="e">
        <f t="shared" si="57"/>
        <v>#VALUE!</v>
      </c>
      <c r="P176" s="22" t="e">
        <f t="shared" si="57"/>
        <v>#VALUE!</v>
      </c>
      <c r="Q176" s="22" t="e">
        <f t="shared" si="57"/>
        <v>#VALUE!</v>
      </c>
      <c r="R176" s="22" t="e">
        <f t="shared" si="57"/>
        <v>#VALUE!</v>
      </c>
      <c r="S176" s="22" t="e">
        <f t="shared" si="57"/>
        <v>#VALUE!</v>
      </c>
      <c r="T176" s="22" t="e">
        <f t="shared" si="57"/>
        <v>#VALUE!</v>
      </c>
      <c r="U176" s="22" t="e">
        <f t="shared" si="57"/>
        <v>#VALUE!</v>
      </c>
      <c r="V176" s="22" t="e">
        <f t="shared" si="57"/>
        <v>#VALUE!</v>
      </c>
      <c r="W176" s="22" t="e">
        <f t="shared" si="57"/>
        <v>#VALUE!</v>
      </c>
      <c r="X176" s="22" t="e">
        <f t="shared" si="57"/>
        <v>#VALUE!</v>
      </c>
      <c r="Y176" s="22" t="e">
        <f t="shared" si="57"/>
        <v>#VALUE!</v>
      </c>
      <c r="Z176" s="22" t="e">
        <f t="shared" si="57"/>
        <v>#VALUE!</v>
      </c>
      <c r="AA176" s="22" t="e">
        <f t="shared" si="57"/>
        <v>#VALUE!</v>
      </c>
      <c r="AB176" s="22" t="e">
        <f t="shared" si="57"/>
        <v>#VALUE!</v>
      </c>
      <c r="AC176" s="22" t="e">
        <f t="shared" si="57"/>
        <v>#VALUE!</v>
      </c>
      <c r="AD176" s="22" t="e">
        <f t="shared" si="57"/>
        <v>#VALUE!</v>
      </c>
      <c r="AE176" s="22" t="e">
        <f t="shared" si="57"/>
        <v>#VALUE!</v>
      </c>
      <c r="AF176" s="22" t="e">
        <f t="shared" si="57"/>
        <v>#VALUE!</v>
      </c>
      <c r="AG176" s="22" t="e">
        <f t="shared" si="57"/>
        <v>#VALUE!</v>
      </c>
      <c r="AH176" s="23" t="s">
        <v>15</v>
      </c>
      <c r="AI176" s="24">
        <f>+COUNTIFS(C177:AG177,"土",C178:AG178,"")+COUNTIFS(C177:AG177,"日",C178:AG178,"")</f>
        <v>0</v>
      </c>
    </row>
    <row r="177" spans="2:36" s="26" customFormat="1" x14ac:dyDescent="0.15">
      <c r="B177" s="40" t="s">
        <v>5</v>
      </c>
      <c r="C177" s="51" t="str">
        <f>IFERROR(TEXT(WEEKDAY(+C176),"aaa"),"")</f>
        <v/>
      </c>
      <c r="D177" s="51" t="str">
        <f t="shared" ref="D177:AG177" si="58">IFERROR(TEXT(WEEKDAY(+D176),"aaa"),"")</f>
        <v/>
      </c>
      <c r="E177" s="51" t="str">
        <f t="shared" si="58"/>
        <v/>
      </c>
      <c r="F177" s="51" t="str">
        <f t="shared" si="58"/>
        <v/>
      </c>
      <c r="G177" s="51" t="str">
        <f t="shared" si="58"/>
        <v/>
      </c>
      <c r="H177" s="51" t="str">
        <f t="shared" si="58"/>
        <v/>
      </c>
      <c r="I177" s="51" t="str">
        <f t="shared" si="58"/>
        <v/>
      </c>
      <c r="J177" s="51" t="str">
        <f t="shared" si="58"/>
        <v/>
      </c>
      <c r="K177" s="51" t="str">
        <f t="shared" si="58"/>
        <v/>
      </c>
      <c r="L177" s="51" t="str">
        <f t="shared" si="58"/>
        <v/>
      </c>
      <c r="M177" s="51" t="str">
        <f t="shared" si="58"/>
        <v/>
      </c>
      <c r="N177" s="51" t="str">
        <f t="shared" si="58"/>
        <v/>
      </c>
      <c r="O177" s="51" t="str">
        <f t="shared" si="58"/>
        <v/>
      </c>
      <c r="P177" s="51" t="str">
        <f t="shared" si="58"/>
        <v/>
      </c>
      <c r="Q177" s="51" t="str">
        <f t="shared" si="58"/>
        <v/>
      </c>
      <c r="R177" s="51" t="str">
        <f t="shared" si="58"/>
        <v/>
      </c>
      <c r="S177" s="51" t="str">
        <f t="shared" si="58"/>
        <v/>
      </c>
      <c r="T177" s="51" t="str">
        <f t="shared" si="58"/>
        <v/>
      </c>
      <c r="U177" s="51" t="str">
        <f t="shared" si="58"/>
        <v/>
      </c>
      <c r="V177" s="51" t="str">
        <f t="shared" si="58"/>
        <v/>
      </c>
      <c r="W177" s="51" t="str">
        <f t="shared" si="58"/>
        <v/>
      </c>
      <c r="X177" s="51" t="str">
        <f t="shared" si="58"/>
        <v/>
      </c>
      <c r="Y177" s="51" t="str">
        <f t="shared" si="58"/>
        <v/>
      </c>
      <c r="Z177" s="51" t="str">
        <f t="shared" si="58"/>
        <v/>
      </c>
      <c r="AA177" s="51" t="str">
        <f t="shared" si="58"/>
        <v/>
      </c>
      <c r="AB177" s="51" t="str">
        <f t="shared" si="58"/>
        <v/>
      </c>
      <c r="AC177" s="51" t="str">
        <f t="shared" si="58"/>
        <v/>
      </c>
      <c r="AD177" s="51" t="str">
        <f t="shared" si="58"/>
        <v/>
      </c>
      <c r="AE177" s="51" t="str">
        <f t="shared" si="58"/>
        <v/>
      </c>
      <c r="AF177" s="51" t="str">
        <f t="shared" si="58"/>
        <v/>
      </c>
      <c r="AG177" s="51" t="str">
        <f t="shared" si="58"/>
        <v/>
      </c>
      <c r="AH177" s="23" t="s">
        <v>17</v>
      </c>
      <c r="AI177" s="24">
        <f>+COUNTIF(C178:AG178,"夏休")+COUNTIF(C178:AG178,"冬休")+COUNTIF(C178:AG178,"中止")+COUNTIF(C178:AG178,"工場")+COUNTIF(C178:AG178,"他")</f>
        <v>0</v>
      </c>
    </row>
    <row r="178" spans="2:36" s="26" customFormat="1" ht="13.5" customHeight="1" x14ac:dyDescent="0.15">
      <c r="B178" s="82" t="s">
        <v>16</v>
      </c>
      <c r="C178" s="84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6"/>
      <c r="AH178" s="27" t="s">
        <v>2</v>
      </c>
      <c r="AI178" s="28">
        <f>COUNT(C176:AG176)-AI177</f>
        <v>0</v>
      </c>
    </row>
    <row r="179" spans="2:36" s="26" customFormat="1" ht="13.5" customHeight="1" x14ac:dyDescent="0.15">
      <c r="B179" s="83"/>
      <c r="C179" s="84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6"/>
      <c r="AH179" s="27" t="s">
        <v>6</v>
      </c>
      <c r="AI179" s="29">
        <f>+COUNTIF(C180:AG181,"休")</f>
        <v>0</v>
      </c>
      <c r="AJ179" s="30" t="e">
        <f>IF(AI180&gt;0.285,"",IF(AI179&lt;AI176,"←計画日数が足りません",""))</f>
        <v>#DIV/0!</v>
      </c>
    </row>
    <row r="180" spans="2:36" s="26" customFormat="1" ht="13.5" customHeight="1" x14ac:dyDescent="0.15">
      <c r="B180" s="77" t="s">
        <v>0</v>
      </c>
      <c r="C180" s="78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70"/>
      <c r="AH180" s="27" t="s">
        <v>8</v>
      </c>
      <c r="AI180" s="31" t="e">
        <f>+AI179/AI178</f>
        <v>#DIV/0!</v>
      </c>
    </row>
    <row r="181" spans="2:36" s="26" customFormat="1" x14ac:dyDescent="0.15">
      <c r="B181" s="77"/>
      <c r="C181" s="78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70"/>
      <c r="AH181" s="27" t="s">
        <v>9</v>
      </c>
      <c r="AI181" s="29">
        <f>+COUNTA(C182:AG183)</f>
        <v>0</v>
      </c>
    </row>
    <row r="182" spans="2:36" s="26" customFormat="1" x14ac:dyDescent="0.15">
      <c r="B182" s="71" t="s">
        <v>7</v>
      </c>
      <c r="C182" s="73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5"/>
      <c r="AH182" s="32" t="s">
        <v>4</v>
      </c>
      <c r="AI182" s="33" t="e">
        <f>+AI181/AI178</f>
        <v>#DIV/0!</v>
      </c>
    </row>
    <row r="183" spans="2:36" s="26" customFormat="1" x14ac:dyDescent="0.15">
      <c r="B183" s="72"/>
      <c r="C183" s="74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6"/>
      <c r="AH183" s="34"/>
      <c r="AI183" s="35"/>
      <c r="AJ183" s="30"/>
    </row>
    <row r="184" spans="2:36" hidden="1" x14ac:dyDescent="0.15">
      <c r="B184" s="15"/>
      <c r="C184" s="46" t="e">
        <f t="shared" ref="C184:AG184" si="59">IF(AND(DAY(C176)&gt;=22,DAY(C176)&lt;=28,C177="土"),1,0)</f>
        <v>#VALUE!</v>
      </c>
      <c r="D184" s="46" t="e">
        <f t="shared" si="59"/>
        <v>#VALUE!</v>
      </c>
      <c r="E184" s="46" t="e">
        <f t="shared" si="59"/>
        <v>#VALUE!</v>
      </c>
      <c r="F184" s="46" t="e">
        <f t="shared" si="59"/>
        <v>#VALUE!</v>
      </c>
      <c r="G184" s="46" t="e">
        <f t="shared" si="59"/>
        <v>#VALUE!</v>
      </c>
      <c r="H184" s="46" t="e">
        <f t="shared" si="59"/>
        <v>#VALUE!</v>
      </c>
      <c r="I184" s="46" t="e">
        <f t="shared" si="59"/>
        <v>#VALUE!</v>
      </c>
      <c r="J184" s="46" t="e">
        <f t="shared" si="59"/>
        <v>#VALUE!</v>
      </c>
      <c r="K184" s="46" t="e">
        <f t="shared" si="59"/>
        <v>#VALUE!</v>
      </c>
      <c r="L184" s="46" t="e">
        <f t="shared" si="59"/>
        <v>#VALUE!</v>
      </c>
      <c r="M184" s="46" t="e">
        <f t="shared" si="59"/>
        <v>#VALUE!</v>
      </c>
      <c r="N184" s="46" t="e">
        <f t="shared" si="59"/>
        <v>#VALUE!</v>
      </c>
      <c r="O184" s="46" t="e">
        <f t="shared" si="59"/>
        <v>#VALUE!</v>
      </c>
      <c r="P184" s="46" t="e">
        <f t="shared" si="59"/>
        <v>#VALUE!</v>
      </c>
      <c r="Q184" s="46" t="e">
        <f t="shared" si="59"/>
        <v>#VALUE!</v>
      </c>
      <c r="R184" s="46" t="e">
        <f t="shared" si="59"/>
        <v>#VALUE!</v>
      </c>
      <c r="S184" s="46" t="e">
        <f t="shared" si="59"/>
        <v>#VALUE!</v>
      </c>
      <c r="T184" s="46" t="e">
        <f t="shared" si="59"/>
        <v>#VALUE!</v>
      </c>
      <c r="U184" s="46" t="e">
        <f t="shared" si="59"/>
        <v>#VALUE!</v>
      </c>
      <c r="V184" s="46" t="e">
        <f t="shared" si="59"/>
        <v>#VALUE!</v>
      </c>
      <c r="W184" s="46" t="e">
        <f t="shared" si="59"/>
        <v>#VALUE!</v>
      </c>
      <c r="X184" s="46" t="e">
        <f t="shared" si="59"/>
        <v>#VALUE!</v>
      </c>
      <c r="Y184" s="46" t="e">
        <f t="shared" si="59"/>
        <v>#VALUE!</v>
      </c>
      <c r="Z184" s="46" t="e">
        <f t="shared" si="59"/>
        <v>#VALUE!</v>
      </c>
      <c r="AA184" s="46" t="e">
        <f t="shared" si="59"/>
        <v>#VALUE!</v>
      </c>
      <c r="AB184" s="46" t="e">
        <f t="shared" si="59"/>
        <v>#VALUE!</v>
      </c>
      <c r="AC184" s="46" t="e">
        <f t="shared" si="59"/>
        <v>#VALUE!</v>
      </c>
      <c r="AD184" s="46" t="e">
        <f t="shared" si="59"/>
        <v>#VALUE!</v>
      </c>
      <c r="AE184" s="46" t="e">
        <f t="shared" si="59"/>
        <v>#VALUE!</v>
      </c>
      <c r="AF184" s="46" t="e">
        <f t="shared" si="59"/>
        <v>#VALUE!</v>
      </c>
      <c r="AG184" s="46" t="e">
        <f t="shared" si="59"/>
        <v>#VALUE!</v>
      </c>
      <c r="AH184" s="47" t="s">
        <v>18</v>
      </c>
      <c r="AI184" s="48">
        <f>_xlfn.AGGREGATE(9,6,C184:AG184)</f>
        <v>0</v>
      </c>
      <c r="AJ184" s="30"/>
    </row>
    <row r="185" spans="2:36" hidden="1" x14ac:dyDescent="0.15">
      <c r="B185" s="15"/>
      <c r="C185" s="49" t="e">
        <f t="shared" ref="C185:AG185" si="60">IF(AND(DAY(C176)&gt;=22,DAY(C176)&lt;=28,C177="土",OR(C182="休",C182="雨")),1,0)</f>
        <v>#VALUE!</v>
      </c>
      <c r="D185" s="49" t="e">
        <f t="shared" si="60"/>
        <v>#VALUE!</v>
      </c>
      <c r="E185" s="49" t="e">
        <f t="shared" si="60"/>
        <v>#VALUE!</v>
      </c>
      <c r="F185" s="49" t="e">
        <f t="shared" si="60"/>
        <v>#VALUE!</v>
      </c>
      <c r="G185" s="49" t="e">
        <f t="shared" si="60"/>
        <v>#VALUE!</v>
      </c>
      <c r="H185" s="49" t="e">
        <f t="shared" si="60"/>
        <v>#VALUE!</v>
      </c>
      <c r="I185" s="49" t="e">
        <f t="shared" si="60"/>
        <v>#VALUE!</v>
      </c>
      <c r="J185" s="49" t="e">
        <f t="shared" si="60"/>
        <v>#VALUE!</v>
      </c>
      <c r="K185" s="49" t="e">
        <f t="shared" si="60"/>
        <v>#VALUE!</v>
      </c>
      <c r="L185" s="49" t="e">
        <f t="shared" si="60"/>
        <v>#VALUE!</v>
      </c>
      <c r="M185" s="49" t="e">
        <f t="shared" si="60"/>
        <v>#VALUE!</v>
      </c>
      <c r="N185" s="49" t="e">
        <f t="shared" si="60"/>
        <v>#VALUE!</v>
      </c>
      <c r="O185" s="49" t="e">
        <f t="shared" si="60"/>
        <v>#VALUE!</v>
      </c>
      <c r="P185" s="49" t="e">
        <f t="shared" si="60"/>
        <v>#VALUE!</v>
      </c>
      <c r="Q185" s="49" t="e">
        <f t="shared" si="60"/>
        <v>#VALUE!</v>
      </c>
      <c r="R185" s="49" t="e">
        <f t="shared" si="60"/>
        <v>#VALUE!</v>
      </c>
      <c r="S185" s="49" t="e">
        <f t="shared" si="60"/>
        <v>#VALUE!</v>
      </c>
      <c r="T185" s="49" t="e">
        <f t="shared" si="60"/>
        <v>#VALUE!</v>
      </c>
      <c r="U185" s="49" t="e">
        <f t="shared" si="60"/>
        <v>#VALUE!</v>
      </c>
      <c r="V185" s="49" t="e">
        <f t="shared" si="60"/>
        <v>#VALUE!</v>
      </c>
      <c r="W185" s="49" t="e">
        <f t="shared" si="60"/>
        <v>#VALUE!</v>
      </c>
      <c r="X185" s="49" t="e">
        <f t="shared" si="60"/>
        <v>#VALUE!</v>
      </c>
      <c r="Y185" s="49" t="e">
        <f t="shared" si="60"/>
        <v>#VALUE!</v>
      </c>
      <c r="Z185" s="49" t="e">
        <f t="shared" si="60"/>
        <v>#VALUE!</v>
      </c>
      <c r="AA185" s="49" t="e">
        <f t="shared" si="60"/>
        <v>#VALUE!</v>
      </c>
      <c r="AB185" s="49" t="e">
        <f t="shared" si="60"/>
        <v>#VALUE!</v>
      </c>
      <c r="AC185" s="49" t="e">
        <f t="shared" si="60"/>
        <v>#VALUE!</v>
      </c>
      <c r="AD185" s="49" t="e">
        <f t="shared" si="60"/>
        <v>#VALUE!</v>
      </c>
      <c r="AE185" s="49" t="e">
        <f t="shared" si="60"/>
        <v>#VALUE!</v>
      </c>
      <c r="AF185" s="49" t="e">
        <f t="shared" si="60"/>
        <v>#VALUE!</v>
      </c>
      <c r="AG185" s="49" t="e">
        <f t="shared" si="60"/>
        <v>#VALUE!</v>
      </c>
      <c r="AH185" s="50" t="s">
        <v>19</v>
      </c>
      <c r="AI185" s="48">
        <f>_xlfn.AGGREGATE(9,6,C185:AG185)</f>
        <v>0</v>
      </c>
      <c r="AJ185" s="30"/>
    </row>
    <row r="186" spans="2:36" s="26" customFormat="1" x14ac:dyDescent="0.15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I186" s="41"/>
    </row>
    <row r="187" spans="2:36" hidden="1" x14ac:dyDescent="0.15">
      <c r="C187" s="2" t="e">
        <f>YEAR(C190)</f>
        <v>#VALUE!</v>
      </c>
      <c r="D187" s="2" t="e">
        <f>MONTH(C190)</f>
        <v>#VALUE!</v>
      </c>
    </row>
    <row r="188" spans="2:36" x14ac:dyDescent="0.15">
      <c r="B188" s="6" t="s">
        <v>13</v>
      </c>
      <c r="C188" s="79" t="e">
        <f>C190</f>
        <v>#VALUE!</v>
      </c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1"/>
    </row>
    <row r="189" spans="2:36" hidden="1" x14ac:dyDescent="0.15">
      <c r="B189" s="36"/>
      <c r="C189" s="22" t="e">
        <f>DATE($C187,$D187,1)</f>
        <v>#VALUE!</v>
      </c>
      <c r="D189" s="22" t="e">
        <f t="shared" ref="D189:AG189" si="61">C189+1</f>
        <v>#VALUE!</v>
      </c>
      <c r="E189" s="22" t="e">
        <f t="shared" si="61"/>
        <v>#VALUE!</v>
      </c>
      <c r="F189" s="22" t="e">
        <f t="shared" si="61"/>
        <v>#VALUE!</v>
      </c>
      <c r="G189" s="22" t="e">
        <f t="shared" si="61"/>
        <v>#VALUE!</v>
      </c>
      <c r="H189" s="22" t="e">
        <f t="shared" si="61"/>
        <v>#VALUE!</v>
      </c>
      <c r="I189" s="22" t="e">
        <f t="shared" si="61"/>
        <v>#VALUE!</v>
      </c>
      <c r="J189" s="22" t="e">
        <f t="shared" si="61"/>
        <v>#VALUE!</v>
      </c>
      <c r="K189" s="22" t="e">
        <f t="shared" si="61"/>
        <v>#VALUE!</v>
      </c>
      <c r="L189" s="22" t="e">
        <f t="shared" si="61"/>
        <v>#VALUE!</v>
      </c>
      <c r="M189" s="22" t="e">
        <f t="shared" si="61"/>
        <v>#VALUE!</v>
      </c>
      <c r="N189" s="22" t="e">
        <f t="shared" si="61"/>
        <v>#VALUE!</v>
      </c>
      <c r="O189" s="22" t="e">
        <f t="shared" si="61"/>
        <v>#VALUE!</v>
      </c>
      <c r="P189" s="22" t="e">
        <f t="shared" si="61"/>
        <v>#VALUE!</v>
      </c>
      <c r="Q189" s="22" t="e">
        <f t="shared" si="61"/>
        <v>#VALUE!</v>
      </c>
      <c r="R189" s="22" t="e">
        <f t="shared" si="61"/>
        <v>#VALUE!</v>
      </c>
      <c r="S189" s="22" t="e">
        <f t="shared" si="61"/>
        <v>#VALUE!</v>
      </c>
      <c r="T189" s="22" t="e">
        <f t="shared" si="61"/>
        <v>#VALUE!</v>
      </c>
      <c r="U189" s="22" t="e">
        <f t="shared" si="61"/>
        <v>#VALUE!</v>
      </c>
      <c r="V189" s="22" t="e">
        <f t="shared" si="61"/>
        <v>#VALUE!</v>
      </c>
      <c r="W189" s="22" t="e">
        <f t="shared" si="61"/>
        <v>#VALUE!</v>
      </c>
      <c r="X189" s="22" t="e">
        <f t="shared" si="61"/>
        <v>#VALUE!</v>
      </c>
      <c r="Y189" s="22" t="e">
        <f t="shared" si="61"/>
        <v>#VALUE!</v>
      </c>
      <c r="Z189" s="22" t="e">
        <f t="shared" si="61"/>
        <v>#VALUE!</v>
      </c>
      <c r="AA189" s="22" t="e">
        <f t="shared" si="61"/>
        <v>#VALUE!</v>
      </c>
      <c r="AB189" s="22" t="e">
        <f t="shared" si="61"/>
        <v>#VALUE!</v>
      </c>
      <c r="AC189" s="22" t="e">
        <f t="shared" si="61"/>
        <v>#VALUE!</v>
      </c>
      <c r="AD189" s="22" t="e">
        <f t="shared" si="61"/>
        <v>#VALUE!</v>
      </c>
      <c r="AE189" s="22" t="e">
        <f t="shared" si="61"/>
        <v>#VALUE!</v>
      </c>
      <c r="AF189" s="22" t="e">
        <f t="shared" si="61"/>
        <v>#VALUE!</v>
      </c>
      <c r="AG189" s="22" t="e">
        <f t="shared" si="61"/>
        <v>#VALUE!</v>
      </c>
      <c r="AH189" s="37"/>
      <c r="AI189" s="38"/>
    </row>
    <row r="190" spans="2:36" x14ac:dyDescent="0.15">
      <c r="B190" s="20" t="s">
        <v>14</v>
      </c>
      <c r="C190" s="39" t="e">
        <f>IF(EDATE(C175,1)&gt;$G$14,"",EDATE(C175,1))</f>
        <v>#VALUE!</v>
      </c>
      <c r="D190" s="22" t="e">
        <f t="shared" ref="D190:AG190" si="62">IF(D189&gt;$G$14,"",IF(C190=EOMONTH(DATE($C187,$D187,1),0),"",IF(C190="","",C190+1)))</f>
        <v>#VALUE!</v>
      </c>
      <c r="E190" s="22" t="e">
        <f t="shared" si="62"/>
        <v>#VALUE!</v>
      </c>
      <c r="F190" s="22" t="e">
        <f t="shared" si="62"/>
        <v>#VALUE!</v>
      </c>
      <c r="G190" s="22" t="e">
        <f t="shared" si="62"/>
        <v>#VALUE!</v>
      </c>
      <c r="H190" s="22" t="e">
        <f t="shared" si="62"/>
        <v>#VALUE!</v>
      </c>
      <c r="I190" s="22" t="e">
        <f t="shared" si="62"/>
        <v>#VALUE!</v>
      </c>
      <c r="J190" s="22" t="e">
        <f t="shared" si="62"/>
        <v>#VALUE!</v>
      </c>
      <c r="K190" s="22" t="e">
        <f t="shared" si="62"/>
        <v>#VALUE!</v>
      </c>
      <c r="L190" s="22" t="e">
        <f t="shared" si="62"/>
        <v>#VALUE!</v>
      </c>
      <c r="M190" s="22" t="e">
        <f t="shared" si="62"/>
        <v>#VALUE!</v>
      </c>
      <c r="N190" s="22" t="e">
        <f t="shared" si="62"/>
        <v>#VALUE!</v>
      </c>
      <c r="O190" s="22" t="e">
        <f t="shared" si="62"/>
        <v>#VALUE!</v>
      </c>
      <c r="P190" s="22" t="e">
        <f t="shared" si="62"/>
        <v>#VALUE!</v>
      </c>
      <c r="Q190" s="22" t="e">
        <f t="shared" si="62"/>
        <v>#VALUE!</v>
      </c>
      <c r="R190" s="22" t="e">
        <f t="shared" si="62"/>
        <v>#VALUE!</v>
      </c>
      <c r="S190" s="22" t="e">
        <f t="shared" si="62"/>
        <v>#VALUE!</v>
      </c>
      <c r="T190" s="22" t="e">
        <f t="shared" si="62"/>
        <v>#VALUE!</v>
      </c>
      <c r="U190" s="22" t="e">
        <f t="shared" si="62"/>
        <v>#VALUE!</v>
      </c>
      <c r="V190" s="22" t="e">
        <f t="shared" si="62"/>
        <v>#VALUE!</v>
      </c>
      <c r="W190" s="22" t="e">
        <f t="shared" si="62"/>
        <v>#VALUE!</v>
      </c>
      <c r="X190" s="22" t="e">
        <f t="shared" si="62"/>
        <v>#VALUE!</v>
      </c>
      <c r="Y190" s="22" t="e">
        <f t="shared" si="62"/>
        <v>#VALUE!</v>
      </c>
      <c r="Z190" s="22" t="e">
        <f t="shared" si="62"/>
        <v>#VALUE!</v>
      </c>
      <c r="AA190" s="22" t="e">
        <f t="shared" si="62"/>
        <v>#VALUE!</v>
      </c>
      <c r="AB190" s="22" t="e">
        <f t="shared" si="62"/>
        <v>#VALUE!</v>
      </c>
      <c r="AC190" s="22" t="e">
        <f t="shared" si="62"/>
        <v>#VALUE!</v>
      </c>
      <c r="AD190" s="22" t="e">
        <f t="shared" si="62"/>
        <v>#VALUE!</v>
      </c>
      <c r="AE190" s="22" t="e">
        <f t="shared" si="62"/>
        <v>#VALUE!</v>
      </c>
      <c r="AF190" s="22" t="e">
        <f t="shared" si="62"/>
        <v>#VALUE!</v>
      </c>
      <c r="AG190" s="22" t="e">
        <f t="shared" si="62"/>
        <v>#VALUE!</v>
      </c>
      <c r="AH190" s="23" t="s">
        <v>15</v>
      </c>
      <c r="AI190" s="24">
        <f>+COUNTIFS(C191:AG191,"土",C192:AG192,"")+COUNTIFS(C191:AG191,"日",C192:AG192,"")</f>
        <v>0</v>
      </c>
    </row>
    <row r="191" spans="2:36" s="26" customFormat="1" x14ac:dyDescent="0.15">
      <c r="B191" s="40" t="s">
        <v>5</v>
      </c>
      <c r="C191" s="51" t="str">
        <f>IFERROR(TEXT(WEEKDAY(+C190),"aaa"),"")</f>
        <v/>
      </c>
      <c r="D191" s="51" t="str">
        <f t="shared" ref="D191:AG191" si="63">IFERROR(TEXT(WEEKDAY(+D190),"aaa"),"")</f>
        <v/>
      </c>
      <c r="E191" s="51" t="str">
        <f t="shared" si="63"/>
        <v/>
      </c>
      <c r="F191" s="51" t="str">
        <f t="shared" si="63"/>
        <v/>
      </c>
      <c r="G191" s="51" t="str">
        <f t="shared" si="63"/>
        <v/>
      </c>
      <c r="H191" s="51" t="str">
        <f t="shared" si="63"/>
        <v/>
      </c>
      <c r="I191" s="51" t="str">
        <f t="shared" si="63"/>
        <v/>
      </c>
      <c r="J191" s="51" t="str">
        <f t="shared" si="63"/>
        <v/>
      </c>
      <c r="K191" s="51" t="str">
        <f t="shared" si="63"/>
        <v/>
      </c>
      <c r="L191" s="51" t="str">
        <f t="shared" si="63"/>
        <v/>
      </c>
      <c r="M191" s="51" t="str">
        <f t="shared" si="63"/>
        <v/>
      </c>
      <c r="N191" s="51" t="str">
        <f t="shared" si="63"/>
        <v/>
      </c>
      <c r="O191" s="51" t="str">
        <f t="shared" si="63"/>
        <v/>
      </c>
      <c r="P191" s="51" t="str">
        <f t="shared" si="63"/>
        <v/>
      </c>
      <c r="Q191" s="51" t="str">
        <f t="shared" si="63"/>
        <v/>
      </c>
      <c r="R191" s="51" t="str">
        <f t="shared" si="63"/>
        <v/>
      </c>
      <c r="S191" s="51" t="str">
        <f t="shared" si="63"/>
        <v/>
      </c>
      <c r="T191" s="51" t="str">
        <f t="shared" si="63"/>
        <v/>
      </c>
      <c r="U191" s="51" t="str">
        <f t="shared" si="63"/>
        <v/>
      </c>
      <c r="V191" s="51" t="str">
        <f t="shared" si="63"/>
        <v/>
      </c>
      <c r="W191" s="51" t="str">
        <f t="shared" si="63"/>
        <v/>
      </c>
      <c r="X191" s="51" t="str">
        <f t="shared" si="63"/>
        <v/>
      </c>
      <c r="Y191" s="51" t="str">
        <f t="shared" si="63"/>
        <v/>
      </c>
      <c r="Z191" s="51" t="str">
        <f t="shared" si="63"/>
        <v/>
      </c>
      <c r="AA191" s="51" t="str">
        <f t="shared" si="63"/>
        <v/>
      </c>
      <c r="AB191" s="51" t="str">
        <f t="shared" si="63"/>
        <v/>
      </c>
      <c r="AC191" s="51" t="str">
        <f t="shared" si="63"/>
        <v/>
      </c>
      <c r="AD191" s="51" t="str">
        <f t="shared" si="63"/>
        <v/>
      </c>
      <c r="AE191" s="51" t="str">
        <f t="shared" si="63"/>
        <v/>
      </c>
      <c r="AF191" s="51" t="str">
        <f t="shared" si="63"/>
        <v/>
      </c>
      <c r="AG191" s="51" t="str">
        <f t="shared" si="63"/>
        <v/>
      </c>
      <c r="AH191" s="23" t="s">
        <v>17</v>
      </c>
      <c r="AI191" s="24">
        <f>+COUNTIF(C192:AG192,"夏休")+COUNTIF(C192:AG192,"冬休")+COUNTIF(C192:AG192,"中止")+COUNTIF(C192:AG192,"工場")+COUNTIF(C192:AG192,"他")</f>
        <v>0</v>
      </c>
    </row>
    <row r="192" spans="2:36" s="26" customFormat="1" ht="13.5" customHeight="1" x14ac:dyDescent="0.15">
      <c r="B192" s="82" t="s">
        <v>16</v>
      </c>
      <c r="C192" s="84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6"/>
      <c r="AH192" s="27" t="s">
        <v>2</v>
      </c>
      <c r="AI192" s="28">
        <f>COUNT(C190:AG190)-AI191</f>
        <v>0</v>
      </c>
    </row>
    <row r="193" spans="2:36" s="26" customFormat="1" ht="13.5" customHeight="1" x14ac:dyDescent="0.15">
      <c r="B193" s="83"/>
      <c r="C193" s="84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6"/>
      <c r="AH193" s="27" t="s">
        <v>6</v>
      </c>
      <c r="AI193" s="29">
        <f>+COUNTIF(C194:AG195,"休")</f>
        <v>0</v>
      </c>
      <c r="AJ193" s="30" t="e">
        <f>IF(AI194&gt;0.285,"",IF(AI193&lt;AI190,"←計画日数が足りません",""))</f>
        <v>#DIV/0!</v>
      </c>
    </row>
    <row r="194" spans="2:36" s="26" customFormat="1" ht="13.5" customHeight="1" x14ac:dyDescent="0.15">
      <c r="B194" s="77" t="s">
        <v>0</v>
      </c>
      <c r="C194" s="78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70"/>
      <c r="AH194" s="27" t="s">
        <v>8</v>
      </c>
      <c r="AI194" s="31" t="e">
        <f>+AI193/AI192</f>
        <v>#DIV/0!</v>
      </c>
    </row>
    <row r="195" spans="2:36" s="26" customFormat="1" x14ac:dyDescent="0.15">
      <c r="B195" s="77"/>
      <c r="C195" s="78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70"/>
      <c r="AH195" s="27" t="s">
        <v>9</v>
      </c>
      <c r="AI195" s="29">
        <f>+COUNTA(C196:AG197)</f>
        <v>0</v>
      </c>
    </row>
    <row r="196" spans="2:36" s="26" customFormat="1" x14ac:dyDescent="0.15">
      <c r="B196" s="71" t="s">
        <v>7</v>
      </c>
      <c r="C196" s="73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5"/>
      <c r="AH196" s="32" t="s">
        <v>4</v>
      </c>
      <c r="AI196" s="33" t="e">
        <f>+AI195/AI192</f>
        <v>#DIV/0!</v>
      </c>
    </row>
    <row r="197" spans="2:36" s="26" customFormat="1" x14ac:dyDescent="0.15">
      <c r="B197" s="72"/>
      <c r="C197" s="74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6"/>
      <c r="AH197" s="34"/>
      <c r="AI197" s="35"/>
      <c r="AJ197" s="30"/>
    </row>
    <row r="198" spans="2:36" hidden="1" x14ac:dyDescent="0.15">
      <c r="B198" s="15"/>
      <c r="C198" s="46" t="e">
        <f t="shared" ref="C198:AG198" si="64">IF(AND(DAY(C190)&gt;=22,DAY(C190)&lt;=28,C191="土"),1,0)</f>
        <v>#VALUE!</v>
      </c>
      <c r="D198" s="46" t="e">
        <f t="shared" si="64"/>
        <v>#VALUE!</v>
      </c>
      <c r="E198" s="46" t="e">
        <f t="shared" si="64"/>
        <v>#VALUE!</v>
      </c>
      <c r="F198" s="46" t="e">
        <f t="shared" si="64"/>
        <v>#VALUE!</v>
      </c>
      <c r="G198" s="46" t="e">
        <f t="shared" si="64"/>
        <v>#VALUE!</v>
      </c>
      <c r="H198" s="46" t="e">
        <f t="shared" si="64"/>
        <v>#VALUE!</v>
      </c>
      <c r="I198" s="46" t="e">
        <f t="shared" si="64"/>
        <v>#VALUE!</v>
      </c>
      <c r="J198" s="46" t="e">
        <f t="shared" si="64"/>
        <v>#VALUE!</v>
      </c>
      <c r="K198" s="46" t="e">
        <f t="shared" si="64"/>
        <v>#VALUE!</v>
      </c>
      <c r="L198" s="46" t="e">
        <f t="shared" si="64"/>
        <v>#VALUE!</v>
      </c>
      <c r="M198" s="46" t="e">
        <f t="shared" si="64"/>
        <v>#VALUE!</v>
      </c>
      <c r="N198" s="46" t="e">
        <f t="shared" si="64"/>
        <v>#VALUE!</v>
      </c>
      <c r="O198" s="46" t="e">
        <f t="shared" si="64"/>
        <v>#VALUE!</v>
      </c>
      <c r="P198" s="46" t="e">
        <f t="shared" si="64"/>
        <v>#VALUE!</v>
      </c>
      <c r="Q198" s="46" t="e">
        <f t="shared" si="64"/>
        <v>#VALUE!</v>
      </c>
      <c r="R198" s="46" t="e">
        <f t="shared" si="64"/>
        <v>#VALUE!</v>
      </c>
      <c r="S198" s="46" t="e">
        <f t="shared" si="64"/>
        <v>#VALUE!</v>
      </c>
      <c r="T198" s="46" t="e">
        <f t="shared" si="64"/>
        <v>#VALUE!</v>
      </c>
      <c r="U198" s="46" t="e">
        <f t="shared" si="64"/>
        <v>#VALUE!</v>
      </c>
      <c r="V198" s="46" t="e">
        <f t="shared" si="64"/>
        <v>#VALUE!</v>
      </c>
      <c r="W198" s="46" t="e">
        <f t="shared" si="64"/>
        <v>#VALUE!</v>
      </c>
      <c r="X198" s="46" t="e">
        <f t="shared" si="64"/>
        <v>#VALUE!</v>
      </c>
      <c r="Y198" s="46" t="e">
        <f t="shared" si="64"/>
        <v>#VALUE!</v>
      </c>
      <c r="Z198" s="46" t="e">
        <f t="shared" si="64"/>
        <v>#VALUE!</v>
      </c>
      <c r="AA198" s="46" t="e">
        <f t="shared" si="64"/>
        <v>#VALUE!</v>
      </c>
      <c r="AB198" s="46" t="e">
        <f t="shared" si="64"/>
        <v>#VALUE!</v>
      </c>
      <c r="AC198" s="46" t="e">
        <f t="shared" si="64"/>
        <v>#VALUE!</v>
      </c>
      <c r="AD198" s="46" t="e">
        <f t="shared" si="64"/>
        <v>#VALUE!</v>
      </c>
      <c r="AE198" s="46" t="e">
        <f t="shared" si="64"/>
        <v>#VALUE!</v>
      </c>
      <c r="AF198" s="46" t="e">
        <f t="shared" si="64"/>
        <v>#VALUE!</v>
      </c>
      <c r="AG198" s="46" t="e">
        <f t="shared" si="64"/>
        <v>#VALUE!</v>
      </c>
      <c r="AH198" s="47" t="s">
        <v>18</v>
      </c>
      <c r="AI198" s="48">
        <f>_xlfn.AGGREGATE(9,6,C198:AG198)</f>
        <v>0</v>
      </c>
      <c r="AJ198" s="30"/>
    </row>
    <row r="199" spans="2:36" hidden="1" x14ac:dyDescent="0.15">
      <c r="B199" s="15"/>
      <c r="C199" s="49" t="e">
        <f t="shared" ref="C199:AG199" si="65">IF(AND(DAY(C190)&gt;=22,DAY(C190)&lt;=28,C191="土",OR(C196="休",C196="雨")),1,0)</f>
        <v>#VALUE!</v>
      </c>
      <c r="D199" s="49" t="e">
        <f t="shared" si="65"/>
        <v>#VALUE!</v>
      </c>
      <c r="E199" s="49" t="e">
        <f t="shared" si="65"/>
        <v>#VALUE!</v>
      </c>
      <c r="F199" s="49" t="e">
        <f t="shared" si="65"/>
        <v>#VALUE!</v>
      </c>
      <c r="G199" s="49" t="e">
        <f t="shared" si="65"/>
        <v>#VALUE!</v>
      </c>
      <c r="H199" s="49" t="e">
        <f t="shared" si="65"/>
        <v>#VALUE!</v>
      </c>
      <c r="I199" s="49" t="e">
        <f t="shared" si="65"/>
        <v>#VALUE!</v>
      </c>
      <c r="J199" s="49" t="e">
        <f t="shared" si="65"/>
        <v>#VALUE!</v>
      </c>
      <c r="K199" s="49" t="e">
        <f t="shared" si="65"/>
        <v>#VALUE!</v>
      </c>
      <c r="L199" s="49" t="e">
        <f t="shared" si="65"/>
        <v>#VALUE!</v>
      </c>
      <c r="M199" s="49" t="e">
        <f t="shared" si="65"/>
        <v>#VALUE!</v>
      </c>
      <c r="N199" s="49" t="e">
        <f t="shared" si="65"/>
        <v>#VALUE!</v>
      </c>
      <c r="O199" s="49" t="e">
        <f t="shared" si="65"/>
        <v>#VALUE!</v>
      </c>
      <c r="P199" s="49" t="e">
        <f t="shared" si="65"/>
        <v>#VALUE!</v>
      </c>
      <c r="Q199" s="49" t="e">
        <f t="shared" si="65"/>
        <v>#VALUE!</v>
      </c>
      <c r="R199" s="49" t="e">
        <f t="shared" si="65"/>
        <v>#VALUE!</v>
      </c>
      <c r="S199" s="49" t="e">
        <f t="shared" si="65"/>
        <v>#VALUE!</v>
      </c>
      <c r="T199" s="49" t="e">
        <f t="shared" si="65"/>
        <v>#VALUE!</v>
      </c>
      <c r="U199" s="49" t="e">
        <f t="shared" si="65"/>
        <v>#VALUE!</v>
      </c>
      <c r="V199" s="49" t="e">
        <f t="shared" si="65"/>
        <v>#VALUE!</v>
      </c>
      <c r="W199" s="49" t="e">
        <f t="shared" si="65"/>
        <v>#VALUE!</v>
      </c>
      <c r="X199" s="49" t="e">
        <f t="shared" si="65"/>
        <v>#VALUE!</v>
      </c>
      <c r="Y199" s="49" t="e">
        <f t="shared" si="65"/>
        <v>#VALUE!</v>
      </c>
      <c r="Z199" s="49" t="e">
        <f t="shared" si="65"/>
        <v>#VALUE!</v>
      </c>
      <c r="AA199" s="49" t="e">
        <f t="shared" si="65"/>
        <v>#VALUE!</v>
      </c>
      <c r="AB199" s="49" t="e">
        <f t="shared" si="65"/>
        <v>#VALUE!</v>
      </c>
      <c r="AC199" s="49" t="e">
        <f t="shared" si="65"/>
        <v>#VALUE!</v>
      </c>
      <c r="AD199" s="49" t="e">
        <f t="shared" si="65"/>
        <v>#VALUE!</v>
      </c>
      <c r="AE199" s="49" t="e">
        <f t="shared" si="65"/>
        <v>#VALUE!</v>
      </c>
      <c r="AF199" s="49" t="e">
        <f t="shared" si="65"/>
        <v>#VALUE!</v>
      </c>
      <c r="AG199" s="49" t="e">
        <f t="shared" si="65"/>
        <v>#VALUE!</v>
      </c>
      <c r="AH199" s="50" t="s">
        <v>19</v>
      </c>
      <c r="AI199" s="48">
        <f>_xlfn.AGGREGATE(9,6,C199:AG199)</f>
        <v>0</v>
      </c>
      <c r="AJ199" s="30"/>
    </row>
    <row r="200" spans="2:36" s="26" customFormat="1" x14ac:dyDescent="0.15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I200" s="41"/>
    </row>
    <row r="201" spans="2:36" hidden="1" x14ac:dyDescent="0.15">
      <c r="C201" s="2" t="e">
        <f>YEAR(C204)</f>
        <v>#VALUE!</v>
      </c>
      <c r="D201" s="2" t="e">
        <f>MONTH(C204)</f>
        <v>#VALUE!</v>
      </c>
    </row>
    <row r="202" spans="2:36" x14ac:dyDescent="0.15">
      <c r="B202" s="6" t="s">
        <v>13</v>
      </c>
      <c r="C202" s="79" t="e">
        <f>C204</f>
        <v>#VALUE!</v>
      </c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1"/>
    </row>
    <row r="203" spans="2:36" hidden="1" x14ac:dyDescent="0.15">
      <c r="B203" s="36"/>
      <c r="C203" s="22" t="e">
        <f>DATE($C201,$D201,1)</f>
        <v>#VALUE!</v>
      </c>
      <c r="D203" s="22" t="e">
        <f t="shared" ref="D203:AG203" si="66">C203+1</f>
        <v>#VALUE!</v>
      </c>
      <c r="E203" s="22" t="e">
        <f t="shared" si="66"/>
        <v>#VALUE!</v>
      </c>
      <c r="F203" s="22" t="e">
        <f t="shared" si="66"/>
        <v>#VALUE!</v>
      </c>
      <c r="G203" s="22" t="e">
        <f t="shared" si="66"/>
        <v>#VALUE!</v>
      </c>
      <c r="H203" s="22" t="e">
        <f t="shared" si="66"/>
        <v>#VALUE!</v>
      </c>
      <c r="I203" s="22" t="e">
        <f t="shared" si="66"/>
        <v>#VALUE!</v>
      </c>
      <c r="J203" s="22" t="e">
        <f t="shared" si="66"/>
        <v>#VALUE!</v>
      </c>
      <c r="K203" s="22" t="e">
        <f t="shared" si="66"/>
        <v>#VALUE!</v>
      </c>
      <c r="L203" s="22" t="e">
        <f t="shared" si="66"/>
        <v>#VALUE!</v>
      </c>
      <c r="M203" s="22" t="e">
        <f t="shared" si="66"/>
        <v>#VALUE!</v>
      </c>
      <c r="N203" s="22" t="e">
        <f t="shared" si="66"/>
        <v>#VALUE!</v>
      </c>
      <c r="O203" s="22" t="e">
        <f t="shared" si="66"/>
        <v>#VALUE!</v>
      </c>
      <c r="P203" s="22" t="e">
        <f t="shared" si="66"/>
        <v>#VALUE!</v>
      </c>
      <c r="Q203" s="22" t="e">
        <f t="shared" si="66"/>
        <v>#VALUE!</v>
      </c>
      <c r="R203" s="22" t="e">
        <f t="shared" si="66"/>
        <v>#VALUE!</v>
      </c>
      <c r="S203" s="22" t="e">
        <f t="shared" si="66"/>
        <v>#VALUE!</v>
      </c>
      <c r="T203" s="22" t="e">
        <f t="shared" si="66"/>
        <v>#VALUE!</v>
      </c>
      <c r="U203" s="22" t="e">
        <f t="shared" si="66"/>
        <v>#VALUE!</v>
      </c>
      <c r="V203" s="22" t="e">
        <f t="shared" si="66"/>
        <v>#VALUE!</v>
      </c>
      <c r="W203" s="22" t="e">
        <f t="shared" si="66"/>
        <v>#VALUE!</v>
      </c>
      <c r="X203" s="22" t="e">
        <f t="shared" si="66"/>
        <v>#VALUE!</v>
      </c>
      <c r="Y203" s="22" t="e">
        <f t="shared" si="66"/>
        <v>#VALUE!</v>
      </c>
      <c r="Z203" s="22" t="e">
        <f t="shared" si="66"/>
        <v>#VALUE!</v>
      </c>
      <c r="AA203" s="22" t="e">
        <f t="shared" si="66"/>
        <v>#VALUE!</v>
      </c>
      <c r="AB203" s="22" t="e">
        <f t="shared" si="66"/>
        <v>#VALUE!</v>
      </c>
      <c r="AC203" s="22" t="e">
        <f t="shared" si="66"/>
        <v>#VALUE!</v>
      </c>
      <c r="AD203" s="22" t="e">
        <f t="shared" si="66"/>
        <v>#VALUE!</v>
      </c>
      <c r="AE203" s="22" t="e">
        <f t="shared" si="66"/>
        <v>#VALUE!</v>
      </c>
      <c r="AF203" s="22" t="e">
        <f t="shared" si="66"/>
        <v>#VALUE!</v>
      </c>
      <c r="AG203" s="22" t="e">
        <f t="shared" si="66"/>
        <v>#VALUE!</v>
      </c>
      <c r="AH203" s="37"/>
      <c r="AI203" s="38"/>
    </row>
    <row r="204" spans="2:36" x14ac:dyDescent="0.15">
      <c r="B204" s="20" t="s">
        <v>14</v>
      </c>
      <c r="C204" s="39" t="e">
        <f>IF(EDATE(C189,1)&gt;$G$14,"",EDATE(C189,1))</f>
        <v>#VALUE!</v>
      </c>
      <c r="D204" s="22" t="e">
        <f t="shared" ref="D204:AG204" si="67">IF(D203&gt;$G$14,"",IF(C204=EOMONTH(DATE($C201,$D201,1),0),"",IF(C204="","",C204+1)))</f>
        <v>#VALUE!</v>
      </c>
      <c r="E204" s="22" t="e">
        <f t="shared" si="67"/>
        <v>#VALUE!</v>
      </c>
      <c r="F204" s="22" t="e">
        <f t="shared" si="67"/>
        <v>#VALUE!</v>
      </c>
      <c r="G204" s="22" t="e">
        <f t="shared" si="67"/>
        <v>#VALUE!</v>
      </c>
      <c r="H204" s="22" t="e">
        <f t="shared" si="67"/>
        <v>#VALUE!</v>
      </c>
      <c r="I204" s="22" t="e">
        <f t="shared" si="67"/>
        <v>#VALUE!</v>
      </c>
      <c r="J204" s="22" t="e">
        <f t="shared" si="67"/>
        <v>#VALUE!</v>
      </c>
      <c r="K204" s="22" t="e">
        <f t="shared" si="67"/>
        <v>#VALUE!</v>
      </c>
      <c r="L204" s="22" t="e">
        <f t="shared" si="67"/>
        <v>#VALUE!</v>
      </c>
      <c r="M204" s="22" t="e">
        <f t="shared" si="67"/>
        <v>#VALUE!</v>
      </c>
      <c r="N204" s="22" t="e">
        <f t="shared" si="67"/>
        <v>#VALUE!</v>
      </c>
      <c r="O204" s="22" t="e">
        <f t="shared" si="67"/>
        <v>#VALUE!</v>
      </c>
      <c r="P204" s="22" t="e">
        <f t="shared" si="67"/>
        <v>#VALUE!</v>
      </c>
      <c r="Q204" s="22" t="e">
        <f t="shared" si="67"/>
        <v>#VALUE!</v>
      </c>
      <c r="R204" s="22" t="e">
        <f t="shared" si="67"/>
        <v>#VALUE!</v>
      </c>
      <c r="S204" s="22" t="e">
        <f t="shared" si="67"/>
        <v>#VALUE!</v>
      </c>
      <c r="T204" s="22" t="e">
        <f t="shared" si="67"/>
        <v>#VALUE!</v>
      </c>
      <c r="U204" s="22" t="e">
        <f t="shared" si="67"/>
        <v>#VALUE!</v>
      </c>
      <c r="V204" s="22" t="e">
        <f t="shared" si="67"/>
        <v>#VALUE!</v>
      </c>
      <c r="W204" s="22" t="e">
        <f t="shared" si="67"/>
        <v>#VALUE!</v>
      </c>
      <c r="X204" s="22" t="e">
        <f t="shared" si="67"/>
        <v>#VALUE!</v>
      </c>
      <c r="Y204" s="22" t="e">
        <f t="shared" si="67"/>
        <v>#VALUE!</v>
      </c>
      <c r="Z204" s="22" t="e">
        <f t="shared" si="67"/>
        <v>#VALUE!</v>
      </c>
      <c r="AA204" s="22" t="e">
        <f t="shared" si="67"/>
        <v>#VALUE!</v>
      </c>
      <c r="AB204" s="22" t="e">
        <f t="shared" si="67"/>
        <v>#VALUE!</v>
      </c>
      <c r="AC204" s="22" t="e">
        <f t="shared" si="67"/>
        <v>#VALUE!</v>
      </c>
      <c r="AD204" s="22" t="e">
        <f t="shared" si="67"/>
        <v>#VALUE!</v>
      </c>
      <c r="AE204" s="22" t="e">
        <f t="shared" si="67"/>
        <v>#VALUE!</v>
      </c>
      <c r="AF204" s="22" t="e">
        <f t="shared" si="67"/>
        <v>#VALUE!</v>
      </c>
      <c r="AG204" s="22" t="e">
        <f t="shared" si="67"/>
        <v>#VALUE!</v>
      </c>
      <c r="AH204" s="23" t="s">
        <v>15</v>
      </c>
      <c r="AI204" s="24">
        <f>+COUNTIFS(C205:AG205,"土",C206:AG206,"")+COUNTIFS(C205:AG205,"日",C206:AG206,"")</f>
        <v>0</v>
      </c>
    </row>
    <row r="205" spans="2:36" s="26" customFormat="1" x14ac:dyDescent="0.15">
      <c r="B205" s="40" t="s">
        <v>5</v>
      </c>
      <c r="C205" s="51" t="str">
        <f>IFERROR(TEXT(WEEKDAY(+C204),"aaa"),"")</f>
        <v/>
      </c>
      <c r="D205" s="51" t="str">
        <f t="shared" ref="D205:AG205" si="68">IFERROR(TEXT(WEEKDAY(+D204),"aaa"),"")</f>
        <v/>
      </c>
      <c r="E205" s="51" t="str">
        <f t="shared" si="68"/>
        <v/>
      </c>
      <c r="F205" s="51" t="str">
        <f t="shared" si="68"/>
        <v/>
      </c>
      <c r="G205" s="51" t="str">
        <f t="shared" si="68"/>
        <v/>
      </c>
      <c r="H205" s="51" t="str">
        <f t="shared" si="68"/>
        <v/>
      </c>
      <c r="I205" s="51" t="str">
        <f t="shared" si="68"/>
        <v/>
      </c>
      <c r="J205" s="51" t="str">
        <f t="shared" si="68"/>
        <v/>
      </c>
      <c r="K205" s="51" t="str">
        <f t="shared" si="68"/>
        <v/>
      </c>
      <c r="L205" s="51" t="str">
        <f t="shared" si="68"/>
        <v/>
      </c>
      <c r="M205" s="51" t="str">
        <f t="shared" si="68"/>
        <v/>
      </c>
      <c r="N205" s="51" t="str">
        <f t="shared" si="68"/>
        <v/>
      </c>
      <c r="O205" s="51" t="str">
        <f t="shared" si="68"/>
        <v/>
      </c>
      <c r="P205" s="51" t="str">
        <f t="shared" si="68"/>
        <v/>
      </c>
      <c r="Q205" s="51" t="str">
        <f t="shared" si="68"/>
        <v/>
      </c>
      <c r="R205" s="51" t="str">
        <f t="shared" si="68"/>
        <v/>
      </c>
      <c r="S205" s="51" t="str">
        <f t="shared" si="68"/>
        <v/>
      </c>
      <c r="T205" s="51" t="str">
        <f t="shared" si="68"/>
        <v/>
      </c>
      <c r="U205" s="51" t="str">
        <f t="shared" si="68"/>
        <v/>
      </c>
      <c r="V205" s="51" t="str">
        <f t="shared" si="68"/>
        <v/>
      </c>
      <c r="W205" s="51" t="str">
        <f t="shared" si="68"/>
        <v/>
      </c>
      <c r="X205" s="51" t="str">
        <f t="shared" si="68"/>
        <v/>
      </c>
      <c r="Y205" s="51" t="str">
        <f t="shared" si="68"/>
        <v/>
      </c>
      <c r="Z205" s="51" t="str">
        <f t="shared" si="68"/>
        <v/>
      </c>
      <c r="AA205" s="51" t="str">
        <f t="shared" si="68"/>
        <v/>
      </c>
      <c r="AB205" s="51" t="str">
        <f t="shared" si="68"/>
        <v/>
      </c>
      <c r="AC205" s="51" t="str">
        <f t="shared" si="68"/>
        <v/>
      </c>
      <c r="AD205" s="51" t="str">
        <f t="shared" si="68"/>
        <v/>
      </c>
      <c r="AE205" s="51" t="str">
        <f t="shared" si="68"/>
        <v/>
      </c>
      <c r="AF205" s="51" t="str">
        <f t="shared" si="68"/>
        <v/>
      </c>
      <c r="AG205" s="51" t="str">
        <f t="shared" si="68"/>
        <v/>
      </c>
      <c r="AH205" s="23" t="s">
        <v>17</v>
      </c>
      <c r="AI205" s="24">
        <f>+COUNTIF(C206:AG206,"夏休")+COUNTIF(C206:AG206,"冬休")+COUNTIF(C206:AG206,"中止")+COUNTIF(C206:AG206,"工場")+COUNTIF(C206:AG206,"他")</f>
        <v>0</v>
      </c>
    </row>
    <row r="206" spans="2:36" s="26" customFormat="1" ht="13.5" customHeight="1" x14ac:dyDescent="0.15">
      <c r="B206" s="82" t="s">
        <v>16</v>
      </c>
      <c r="C206" s="84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6"/>
      <c r="AH206" s="27" t="s">
        <v>2</v>
      </c>
      <c r="AI206" s="28">
        <f>COUNT(C204:AG204)-AI205</f>
        <v>0</v>
      </c>
    </row>
    <row r="207" spans="2:36" s="26" customFormat="1" ht="13.5" customHeight="1" x14ac:dyDescent="0.15">
      <c r="B207" s="83"/>
      <c r="C207" s="84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6"/>
      <c r="AH207" s="27" t="s">
        <v>6</v>
      </c>
      <c r="AI207" s="29">
        <f>+COUNTIF(C208:AG209,"休")</f>
        <v>0</v>
      </c>
      <c r="AJ207" s="30" t="e">
        <f>IF(AI208&gt;0.285,"",IF(AI207&lt;AI204,"←計画日数が足りません",""))</f>
        <v>#DIV/0!</v>
      </c>
    </row>
    <row r="208" spans="2:36" s="26" customFormat="1" ht="13.5" customHeight="1" x14ac:dyDescent="0.15">
      <c r="B208" s="77" t="s">
        <v>0</v>
      </c>
      <c r="C208" s="78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70"/>
      <c r="AH208" s="27" t="s">
        <v>8</v>
      </c>
      <c r="AI208" s="31" t="e">
        <f>+AI207/AI206</f>
        <v>#DIV/0!</v>
      </c>
    </row>
    <row r="209" spans="2:36" s="26" customFormat="1" x14ac:dyDescent="0.15">
      <c r="B209" s="77"/>
      <c r="C209" s="78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70"/>
      <c r="AH209" s="27" t="s">
        <v>9</v>
      </c>
      <c r="AI209" s="29">
        <f>+COUNTA(C210:AG211)</f>
        <v>0</v>
      </c>
    </row>
    <row r="210" spans="2:36" s="26" customFormat="1" x14ac:dyDescent="0.15">
      <c r="B210" s="71" t="s">
        <v>7</v>
      </c>
      <c r="C210" s="73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5"/>
      <c r="AH210" s="32" t="s">
        <v>4</v>
      </c>
      <c r="AI210" s="33" t="e">
        <f>+AI209/AI206</f>
        <v>#DIV/0!</v>
      </c>
    </row>
    <row r="211" spans="2:36" s="26" customFormat="1" x14ac:dyDescent="0.15">
      <c r="B211" s="72"/>
      <c r="C211" s="74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6"/>
      <c r="AH211" s="34"/>
      <c r="AI211" s="35"/>
      <c r="AJ211" s="30"/>
    </row>
    <row r="212" spans="2:36" hidden="1" x14ac:dyDescent="0.15">
      <c r="B212" s="15"/>
      <c r="C212" s="46" t="e">
        <f t="shared" ref="C212:AG212" si="69">IF(AND(DAY(C204)&gt;=22,DAY(C204)&lt;=28,C205="土"),1,0)</f>
        <v>#VALUE!</v>
      </c>
      <c r="D212" s="46" t="e">
        <f t="shared" si="69"/>
        <v>#VALUE!</v>
      </c>
      <c r="E212" s="46" t="e">
        <f t="shared" si="69"/>
        <v>#VALUE!</v>
      </c>
      <c r="F212" s="46" t="e">
        <f t="shared" si="69"/>
        <v>#VALUE!</v>
      </c>
      <c r="G212" s="46" t="e">
        <f t="shared" si="69"/>
        <v>#VALUE!</v>
      </c>
      <c r="H212" s="46" t="e">
        <f t="shared" si="69"/>
        <v>#VALUE!</v>
      </c>
      <c r="I212" s="46" t="e">
        <f t="shared" si="69"/>
        <v>#VALUE!</v>
      </c>
      <c r="J212" s="46" t="e">
        <f t="shared" si="69"/>
        <v>#VALUE!</v>
      </c>
      <c r="K212" s="46" t="e">
        <f t="shared" si="69"/>
        <v>#VALUE!</v>
      </c>
      <c r="L212" s="46" t="e">
        <f t="shared" si="69"/>
        <v>#VALUE!</v>
      </c>
      <c r="M212" s="46" t="e">
        <f t="shared" si="69"/>
        <v>#VALUE!</v>
      </c>
      <c r="N212" s="46" t="e">
        <f t="shared" si="69"/>
        <v>#VALUE!</v>
      </c>
      <c r="O212" s="46" t="e">
        <f t="shared" si="69"/>
        <v>#VALUE!</v>
      </c>
      <c r="P212" s="46" t="e">
        <f t="shared" si="69"/>
        <v>#VALUE!</v>
      </c>
      <c r="Q212" s="46" t="e">
        <f t="shared" si="69"/>
        <v>#VALUE!</v>
      </c>
      <c r="R212" s="46" t="e">
        <f t="shared" si="69"/>
        <v>#VALUE!</v>
      </c>
      <c r="S212" s="46" t="e">
        <f t="shared" si="69"/>
        <v>#VALUE!</v>
      </c>
      <c r="T212" s="46" t="e">
        <f t="shared" si="69"/>
        <v>#VALUE!</v>
      </c>
      <c r="U212" s="46" t="e">
        <f t="shared" si="69"/>
        <v>#VALUE!</v>
      </c>
      <c r="V212" s="46" t="e">
        <f t="shared" si="69"/>
        <v>#VALUE!</v>
      </c>
      <c r="W212" s="46" t="e">
        <f t="shared" si="69"/>
        <v>#VALUE!</v>
      </c>
      <c r="X212" s="46" t="e">
        <f t="shared" si="69"/>
        <v>#VALUE!</v>
      </c>
      <c r="Y212" s="46" t="e">
        <f t="shared" si="69"/>
        <v>#VALUE!</v>
      </c>
      <c r="Z212" s="46" t="e">
        <f t="shared" si="69"/>
        <v>#VALUE!</v>
      </c>
      <c r="AA212" s="46" t="e">
        <f t="shared" si="69"/>
        <v>#VALUE!</v>
      </c>
      <c r="AB212" s="46" t="e">
        <f t="shared" si="69"/>
        <v>#VALUE!</v>
      </c>
      <c r="AC212" s="46" t="e">
        <f t="shared" si="69"/>
        <v>#VALUE!</v>
      </c>
      <c r="AD212" s="46" t="e">
        <f t="shared" si="69"/>
        <v>#VALUE!</v>
      </c>
      <c r="AE212" s="46" t="e">
        <f t="shared" si="69"/>
        <v>#VALUE!</v>
      </c>
      <c r="AF212" s="46" t="e">
        <f t="shared" si="69"/>
        <v>#VALUE!</v>
      </c>
      <c r="AG212" s="46" t="e">
        <f t="shared" si="69"/>
        <v>#VALUE!</v>
      </c>
      <c r="AH212" s="47" t="s">
        <v>18</v>
      </c>
      <c r="AI212" s="48">
        <f>_xlfn.AGGREGATE(9,6,C212:AG212)</f>
        <v>0</v>
      </c>
      <c r="AJ212" s="30"/>
    </row>
    <row r="213" spans="2:36" hidden="1" x14ac:dyDescent="0.15">
      <c r="B213" s="15"/>
      <c r="C213" s="49" t="e">
        <f t="shared" ref="C213:AG213" si="70">IF(AND(DAY(C204)&gt;=22,DAY(C204)&lt;=28,C205="土",OR(C210="休",C210="雨")),1,0)</f>
        <v>#VALUE!</v>
      </c>
      <c r="D213" s="49" t="e">
        <f t="shared" si="70"/>
        <v>#VALUE!</v>
      </c>
      <c r="E213" s="49" t="e">
        <f t="shared" si="70"/>
        <v>#VALUE!</v>
      </c>
      <c r="F213" s="49" t="e">
        <f t="shared" si="70"/>
        <v>#VALUE!</v>
      </c>
      <c r="G213" s="49" t="e">
        <f t="shared" si="70"/>
        <v>#VALUE!</v>
      </c>
      <c r="H213" s="49" t="e">
        <f t="shared" si="70"/>
        <v>#VALUE!</v>
      </c>
      <c r="I213" s="49" t="e">
        <f t="shared" si="70"/>
        <v>#VALUE!</v>
      </c>
      <c r="J213" s="49" t="e">
        <f t="shared" si="70"/>
        <v>#VALUE!</v>
      </c>
      <c r="K213" s="49" t="e">
        <f t="shared" si="70"/>
        <v>#VALUE!</v>
      </c>
      <c r="L213" s="49" t="e">
        <f t="shared" si="70"/>
        <v>#VALUE!</v>
      </c>
      <c r="M213" s="49" t="e">
        <f t="shared" si="70"/>
        <v>#VALUE!</v>
      </c>
      <c r="N213" s="49" t="e">
        <f t="shared" si="70"/>
        <v>#VALUE!</v>
      </c>
      <c r="O213" s="49" t="e">
        <f t="shared" si="70"/>
        <v>#VALUE!</v>
      </c>
      <c r="P213" s="49" t="e">
        <f t="shared" si="70"/>
        <v>#VALUE!</v>
      </c>
      <c r="Q213" s="49" t="e">
        <f t="shared" si="70"/>
        <v>#VALUE!</v>
      </c>
      <c r="R213" s="49" t="e">
        <f t="shared" si="70"/>
        <v>#VALUE!</v>
      </c>
      <c r="S213" s="49" t="e">
        <f t="shared" si="70"/>
        <v>#VALUE!</v>
      </c>
      <c r="T213" s="49" t="e">
        <f t="shared" si="70"/>
        <v>#VALUE!</v>
      </c>
      <c r="U213" s="49" t="e">
        <f t="shared" si="70"/>
        <v>#VALUE!</v>
      </c>
      <c r="V213" s="49" t="e">
        <f t="shared" si="70"/>
        <v>#VALUE!</v>
      </c>
      <c r="W213" s="49" t="e">
        <f t="shared" si="70"/>
        <v>#VALUE!</v>
      </c>
      <c r="X213" s="49" t="e">
        <f t="shared" si="70"/>
        <v>#VALUE!</v>
      </c>
      <c r="Y213" s="49" t="e">
        <f t="shared" si="70"/>
        <v>#VALUE!</v>
      </c>
      <c r="Z213" s="49" t="e">
        <f t="shared" si="70"/>
        <v>#VALUE!</v>
      </c>
      <c r="AA213" s="49" t="e">
        <f t="shared" si="70"/>
        <v>#VALUE!</v>
      </c>
      <c r="AB213" s="49" t="e">
        <f t="shared" si="70"/>
        <v>#VALUE!</v>
      </c>
      <c r="AC213" s="49" t="e">
        <f t="shared" si="70"/>
        <v>#VALUE!</v>
      </c>
      <c r="AD213" s="49" t="e">
        <f t="shared" si="70"/>
        <v>#VALUE!</v>
      </c>
      <c r="AE213" s="49" t="e">
        <f t="shared" si="70"/>
        <v>#VALUE!</v>
      </c>
      <c r="AF213" s="49" t="e">
        <f t="shared" si="70"/>
        <v>#VALUE!</v>
      </c>
      <c r="AG213" s="49" t="e">
        <f t="shared" si="70"/>
        <v>#VALUE!</v>
      </c>
      <c r="AH213" s="50" t="s">
        <v>19</v>
      </c>
      <c r="AI213" s="48">
        <f>_xlfn.AGGREGATE(9,6,C213:AG213)</f>
        <v>0</v>
      </c>
      <c r="AJ213" s="30"/>
    </row>
    <row r="214" spans="2:36" s="26" customFormat="1" x14ac:dyDescent="0.15"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I214" s="41"/>
    </row>
    <row r="215" spans="2:36" hidden="1" x14ac:dyDescent="0.15">
      <c r="C215" s="2" t="e">
        <f>YEAR(C218)</f>
        <v>#VALUE!</v>
      </c>
      <c r="D215" s="2" t="e">
        <f>MONTH(C218)</f>
        <v>#VALUE!</v>
      </c>
    </row>
    <row r="216" spans="2:36" x14ac:dyDescent="0.15">
      <c r="B216" s="6" t="s">
        <v>13</v>
      </c>
      <c r="C216" s="79" t="e">
        <f>C218</f>
        <v>#VALUE!</v>
      </c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1"/>
    </row>
    <row r="217" spans="2:36" hidden="1" x14ac:dyDescent="0.15">
      <c r="B217" s="36"/>
      <c r="C217" s="22" t="e">
        <f>DATE($C215,$D215,1)</f>
        <v>#VALUE!</v>
      </c>
      <c r="D217" s="22" t="e">
        <f t="shared" ref="D217:AG217" si="71">C217+1</f>
        <v>#VALUE!</v>
      </c>
      <c r="E217" s="22" t="e">
        <f t="shared" si="71"/>
        <v>#VALUE!</v>
      </c>
      <c r="F217" s="22" t="e">
        <f t="shared" si="71"/>
        <v>#VALUE!</v>
      </c>
      <c r="G217" s="22" t="e">
        <f t="shared" si="71"/>
        <v>#VALUE!</v>
      </c>
      <c r="H217" s="22" t="e">
        <f t="shared" si="71"/>
        <v>#VALUE!</v>
      </c>
      <c r="I217" s="22" t="e">
        <f t="shared" si="71"/>
        <v>#VALUE!</v>
      </c>
      <c r="J217" s="22" t="e">
        <f t="shared" si="71"/>
        <v>#VALUE!</v>
      </c>
      <c r="K217" s="22" t="e">
        <f t="shared" si="71"/>
        <v>#VALUE!</v>
      </c>
      <c r="L217" s="22" t="e">
        <f t="shared" si="71"/>
        <v>#VALUE!</v>
      </c>
      <c r="M217" s="22" t="e">
        <f t="shared" si="71"/>
        <v>#VALUE!</v>
      </c>
      <c r="N217" s="22" t="e">
        <f t="shared" si="71"/>
        <v>#VALUE!</v>
      </c>
      <c r="O217" s="22" t="e">
        <f t="shared" si="71"/>
        <v>#VALUE!</v>
      </c>
      <c r="P217" s="22" t="e">
        <f t="shared" si="71"/>
        <v>#VALUE!</v>
      </c>
      <c r="Q217" s="22" t="e">
        <f t="shared" si="71"/>
        <v>#VALUE!</v>
      </c>
      <c r="R217" s="22" t="e">
        <f t="shared" si="71"/>
        <v>#VALUE!</v>
      </c>
      <c r="S217" s="22" t="e">
        <f t="shared" si="71"/>
        <v>#VALUE!</v>
      </c>
      <c r="T217" s="22" t="e">
        <f t="shared" si="71"/>
        <v>#VALUE!</v>
      </c>
      <c r="U217" s="22" t="e">
        <f t="shared" si="71"/>
        <v>#VALUE!</v>
      </c>
      <c r="V217" s="22" t="e">
        <f t="shared" si="71"/>
        <v>#VALUE!</v>
      </c>
      <c r="W217" s="22" t="e">
        <f t="shared" si="71"/>
        <v>#VALUE!</v>
      </c>
      <c r="X217" s="22" t="e">
        <f t="shared" si="71"/>
        <v>#VALUE!</v>
      </c>
      <c r="Y217" s="22" t="e">
        <f t="shared" si="71"/>
        <v>#VALUE!</v>
      </c>
      <c r="Z217" s="22" t="e">
        <f t="shared" si="71"/>
        <v>#VALUE!</v>
      </c>
      <c r="AA217" s="22" t="e">
        <f t="shared" si="71"/>
        <v>#VALUE!</v>
      </c>
      <c r="AB217" s="22" t="e">
        <f t="shared" si="71"/>
        <v>#VALUE!</v>
      </c>
      <c r="AC217" s="22" t="e">
        <f t="shared" si="71"/>
        <v>#VALUE!</v>
      </c>
      <c r="AD217" s="22" t="e">
        <f t="shared" si="71"/>
        <v>#VALUE!</v>
      </c>
      <c r="AE217" s="22" t="e">
        <f t="shared" si="71"/>
        <v>#VALUE!</v>
      </c>
      <c r="AF217" s="22" t="e">
        <f t="shared" si="71"/>
        <v>#VALUE!</v>
      </c>
      <c r="AG217" s="22" t="e">
        <f t="shared" si="71"/>
        <v>#VALUE!</v>
      </c>
      <c r="AH217" s="37"/>
      <c r="AI217" s="38"/>
    </row>
    <row r="218" spans="2:36" x14ac:dyDescent="0.15">
      <c r="B218" s="20" t="s">
        <v>14</v>
      </c>
      <c r="C218" s="39" t="e">
        <f>IF(EDATE(C203,1)&gt;$G$14,"",EDATE(C203,1))</f>
        <v>#VALUE!</v>
      </c>
      <c r="D218" s="22" t="e">
        <f t="shared" ref="D218:AG218" si="72">IF(D217&gt;$G$14,"",IF(C218=EOMONTH(DATE($C215,$D215,1),0),"",IF(C218="","",C218+1)))</f>
        <v>#VALUE!</v>
      </c>
      <c r="E218" s="22" t="e">
        <f t="shared" si="72"/>
        <v>#VALUE!</v>
      </c>
      <c r="F218" s="22" t="e">
        <f t="shared" si="72"/>
        <v>#VALUE!</v>
      </c>
      <c r="G218" s="22" t="e">
        <f t="shared" si="72"/>
        <v>#VALUE!</v>
      </c>
      <c r="H218" s="22" t="e">
        <f t="shared" si="72"/>
        <v>#VALUE!</v>
      </c>
      <c r="I218" s="22" t="e">
        <f t="shared" si="72"/>
        <v>#VALUE!</v>
      </c>
      <c r="J218" s="22" t="e">
        <f t="shared" si="72"/>
        <v>#VALUE!</v>
      </c>
      <c r="K218" s="22" t="e">
        <f t="shared" si="72"/>
        <v>#VALUE!</v>
      </c>
      <c r="L218" s="22" t="e">
        <f t="shared" si="72"/>
        <v>#VALUE!</v>
      </c>
      <c r="M218" s="22" t="e">
        <f t="shared" si="72"/>
        <v>#VALUE!</v>
      </c>
      <c r="N218" s="22" t="e">
        <f t="shared" si="72"/>
        <v>#VALUE!</v>
      </c>
      <c r="O218" s="22" t="e">
        <f t="shared" si="72"/>
        <v>#VALUE!</v>
      </c>
      <c r="P218" s="22" t="e">
        <f t="shared" si="72"/>
        <v>#VALUE!</v>
      </c>
      <c r="Q218" s="22" t="e">
        <f t="shared" si="72"/>
        <v>#VALUE!</v>
      </c>
      <c r="R218" s="22" t="e">
        <f t="shared" si="72"/>
        <v>#VALUE!</v>
      </c>
      <c r="S218" s="22" t="e">
        <f t="shared" si="72"/>
        <v>#VALUE!</v>
      </c>
      <c r="T218" s="22" t="e">
        <f t="shared" si="72"/>
        <v>#VALUE!</v>
      </c>
      <c r="U218" s="22" t="e">
        <f t="shared" si="72"/>
        <v>#VALUE!</v>
      </c>
      <c r="V218" s="22" t="e">
        <f t="shared" si="72"/>
        <v>#VALUE!</v>
      </c>
      <c r="W218" s="22" t="e">
        <f t="shared" si="72"/>
        <v>#VALUE!</v>
      </c>
      <c r="X218" s="22" t="e">
        <f t="shared" si="72"/>
        <v>#VALUE!</v>
      </c>
      <c r="Y218" s="22" t="e">
        <f t="shared" si="72"/>
        <v>#VALUE!</v>
      </c>
      <c r="Z218" s="22" t="e">
        <f t="shared" si="72"/>
        <v>#VALUE!</v>
      </c>
      <c r="AA218" s="22" t="e">
        <f t="shared" si="72"/>
        <v>#VALUE!</v>
      </c>
      <c r="AB218" s="22" t="e">
        <f t="shared" si="72"/>
        <v>#VALUE!</v>
      </c>
      <c r="AC218" s="22" t="e">
        <f t="shared" si="72"/>
        <v>#VALUE!</v>
      </c>
      <c r="AD218" s="22" t="e">
        <f t="shared" si="72"/>
        <v>#VALUE!</v>
      </c>
      <c r="AE218" s="22" t="e">
        <f t="shared" si="72"/>
        <v>#VALUE!</v>
      </c>
      <c r="AF218" s="22" t="e">
        <f t="shared" si="72"/>
        <v>#VALUE!</v>
      </c>
      <c r="AG218" s="22" t="e">
        <f t="shared" si="72"/>
        <v>#VALUE!</v>
      </c>
      <c r="AH218" s="23" t="s">
        <v>15</v>
      </c>
      <c r="AI218" s="24">
        <f>+COUNTIFS(C219:AG219,"土",C220:AG220,"")+COUNTIFS(C219:AG219,"日",C220:AG220,"")</f>
        <v>0</v>
      </c>
    </row>
    <row r="219" spans="2:36" s="26" customFormat="1" x14ac:dyDescent="0.15">
      <c r="B219" s="40" t="s">
        <v>5</v>
      </c>
      <c r="C219" s="51" t="str">
        <f>IFERROR(TEXT(WEEKDAY(+C218),"aaa"),"")</f>
        <v/>
      </c>
      <c r="D219" s="51" t="str">
        <f t="shared" ref="D219:AG219" si="73">IFERROR(TEXT(WEEKDAY(+D218),"aaa"),"")</f>
        <v/>
      </c>
      <c r="E219" s="51" t="str">
        <f t="shared" si="73"/>
        <v/>
      </c>
      <c r="F219" s="51" t="str">
        <f t="shared" si="73"/>
        <v/>
      </c>
      <c r="G219" s="51" t="str">
        <f t="shared" si="73"/>
        <v/>
      </c>
      <c r="H219" s="51" t="str">
        <f t="shared" si="73"/>
        <v/>
      </c>
      <c r="I219" s="51" t="str">
        <f t="shared" si="73"/>
        <v/>
      </c>
      <c r="J219" s="51" t="str">
        <f t="shared" si="73"/>
        <v/>
      </c>
      <c r="K219" s="51" t="str">
        <f t="shared" si="73"/>
        <v/>
      </c>
      <c r="L219" s="51" t="str">
        <f t="shared" si="73"/>
        <v/>
      </c>
      <c r="M219" s="51" t="str">
        <f t="shared" si="73"/>
        <v/>
      </c>
      <c r="N219" s="51" t="str">
        <f t="shared" si="73"/>
        <v/>
      </c>
      <c r="O219" s="51" t="str">
        <f t="shared" si="73"/>
        <v/>
      </c>
      <c r="P219" s="51" t="str">
        <f t="shared" si="73"/>
        <v/>
      </c>
      <c r="Q219" s="51" t="str">
        <f t="shared" si="73"/>
        <v/>
      </c>
      <c r="R219" s="51" t="str">
        <f t="shared" si="73"/>
        <v/>
      </c>
      <c r="S219" s="51" t="str">
        <f t="shared" si="73"/>
        <v/>
      </c>
      <c r="T219" s="51" t="str">
        <f t="shared" si="73"/>
        <v/>
      </c>
      <c r="U219" s="51" t="str">
        <f t="shared" si="73"/>
        <v/>
      </c>
      <c r="V219" s="51" t="str">
        <f t="shared" si="73"/>
        <v/>
      </c>
      <c r="W219" s="51" t="str">
        <f t="shared" si="73"/>
        <v/>
      </c>
      <c r="X219" s="51" t="str">
        <f t="shared" si="73"/>
        <v/>
      </c>
      <c r="Y219" s="51" t="str">
        <f t="shared" si="73"/>
        <v/>
      </c>
      <c r="Z219" s="51" t="str">
        <f t="shared" si="73"/>
        <v/>
      </c>
      <c r="AA219" s="51" t="str">
        <f t="shared" si="73"/>
        <v/>
      </c>
      <c r="AB219" s="51" t="str">
        <f t="shared" si="73"/>
        <v/>
      </c>
      <c r="AC219" s="51" t="str">
        <f t="shared" si="73"/>
        <v/>
      </c>
      <c r="AD219" s="51" t="str">
        <f t="shared" si="73"/>
        <v/>
      </c>
      <c r="AE219" s="51" t="str">
        <f t="shared" si="73"/>
        <v/>
      </c>
      <c r="AF219" s="51" t="str">
        <f t="shared" si="73"/>
        <v/>
      </c>
      <c r="AG219" s="51" t="str">
        <f t="shared" si="73"/>
        <v/>
      </c>
      <c r="AH219" s="23" t="s">
        <v>17</v>
      </c>
      <c r="AI219" s="24">
        <f>+COUNTIF(C220:AG220,"夏休")+COUNTIF(C220:AG220,"冬休")+COUNTIF(C220:AG220,"中止")+COUNTIF(C220:AG220,"工場")+COUNTIF(C220:AG220,"他")</f>
        <v>0</v>
      </c>
    </row>
    <row r="220" spans="2:36" s="26" customFormat="1" ht="13.5" customHeight="1" x14ac:dyDescent="0.15">
      <c r="B220" s="82" t="s">
        <v>16</v>
      </c>
      <c r="C220" s="84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6"/>
      <c r="AH220" s="27" t="s">
        <v>2</v>
      </c>
      <c r="AI220" s="28">
        <f>COUNT(C218:AG218)-AI219</f>
        <v>0</v>
      </c>
    </row>
    <row r="221" spans="2:36" s="26" customFormat="1" ht="13.5" customHeight="1" x14ac:dyDescent="0.15">
      <c r="B221" s="83"/>
      <c r="C221" s="84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6"/>
      <c r="AH221" s="27" t="s">
        <v>6</v>
      </c>
      <c r="AI221" s="29">
        <f>+COUNTIF(C222:AG223,"休")</f>
        <v>0</v>
      </c>
      <c r="AJ221" s="30" t="e">
        <f>IF(AI222&gt;0.285,"",IF(AI221&lt;AI218,"←計画日数が足りません",""))</f>
        <v>#DIV/0!</v>
      </c>
    </row>
    <row r="222" spans="2:36" s="26" customFormat="1" ht="13.5" customHeight="1" x14ac:dyDescent="0.15">
      <c r="B222" s="77" t="s">
        <v>0</v>
      </c>
      <c r="C222" s="78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70"/>
      <c r="AH222" s="27" t="s">
        <v>8</v>
      </c>
      <c r="AI222" s="31" t="e">
        <f>+AI221/AI220</f>
        <v>#DIV/0!</v>
      </c>
    </row>
    <row r="223" spans="2:36" s="26" customFormat="1" x14ac:dyDescent="0.15">
      <c r="B223" s="77"/>
      <c r="C223" s="78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70"/>
      <c r="AH223" s="27" t="s">
        <v>9</v>
      </c>
      <c r="AI223" s="29">
        <f>+COUNTA(C224:AG225)</f>
        <v>0</v>
      </c>
    </row>
    <row r="224" spans="2:36" s="26" customFormat="1" x14ac:dyDescent="0.15">
      <c r="B224" s="71" t="s">
        <v>7</v>
      </c>
      <c r="C224" s="73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5"/>
      <c r="AH224" s="32" t="s">
        <v>4</v>
      </c>
      <c r="AI224" s="33" t="e">
        <f>+AI223/AI220</f>
        <v>#DIV/0!</v>
      </c>
    </row>
    <row r="225" spans="2:36" s="26" customFormat="1" x14ac:dyDescent="0.15">
      <c r="B225" s="72"/>
      <c r="C225" s="74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6"/>
      <c r="AH225" s="34"/>
      <c r="AI225" s="35"/>
      <c r="AJ225" s="30"/>
    </row>
    <row r="226" spans="2:36" hidden="1" x14ac:dyDescent="0.15">
      <c r="B226" s="15"/>
      <c r="C226" s="46" t="e">
        <f t="shared" ref="C226:AG226" si="74">IF(AND(DAY(C218)&gt;=22,DAY(C218)&lt;=28,C219="土"),1,0)</f>
        <v>#VALUE!</v>
      </c>
      <c r="D226" s="46" t="e">
        <f t="shared" si="74"/>
        <v>#VALUE!</v>
      </c>
      <c r="E226" s="46" t="e">
        <f t="shared" si="74"/>
        <v>#VALUE!</v>
      </c>
      <c r="F226" s="46" t="e">
        <f t="shared" si="74"/>
        <v>#VALUE!</v>
      </c>
      <c r="G226" s="46" t="e">
        <f t="shared" si="74"/>
        <v>#VALUE!</v>
      </c>
      <c r="H226" s="46" t="e">
        <f t="shared" si="74"/>
        <v>#VALUE!</v>
      </c>
      <c r="I226" s="46" t="e">
        <f t="shared" si="74"/>
        <v>#VALUE!</v>
      </c>
      <c r="J226" s="46" t="e">
        <f t="shared" si="74"/>
        <v>#VALUE!</v>
      </c>
      <c r="K226" s="46" t="e">
        <f t="shared" si="74"/>
        <v>#VALUE!</v>
      </c>
      <c r="L226" s="46" t="e">
        <f t="shared" si="74"/>
        <v>#VALUE!</v>
      </c>
      <c r="M226" s="46" t="e">
        <f t="shared" si="74"/>
        <v>#VALUE!</v>
      </c>
      <c r="N226" s="46" t="e">
        <f t="shared" si="74"/>
        <v>#VALUE!</v>
      </c>
      <c r="O226" s="46" t="e">
        <f t="shared" si="74"/>
        <v>#VALUE!</v>
      </c>
      <c r="P226" s="46" t="e">
        <f t="shared" si="74"/>
        <v>#VALUE!</v>
      </c>
      <c r="Q226" s="46" t="e">
        <f t="shared" si="74"/>
        <v>#VALUE!</v>
      </c>
      <c r="R226" s="46" t="e">
        <f t="shared" si="74"/>
        <v>#VALUE!</v>
      </c>
      <c r="S226" s="46" t="e">
        <f t="shared" si="74"/>
        <v>#VALUE!</v>
      </c>
      <c r="T226" s="46" t="e">
        <f t="shared" si="74"/>
        <v>#VALUE!</v>
      </c>
      <c r="U226" s="46" t="e">
        <f t="shared" si="74"/>
        <v>#VALUE!</v>
      </c>
      <c r="V226" s="46" t="e">
        <f t="shared" si="74"/>
        <v>#VALUE!</v>
      </c>
      <c r="W226" s="46" t="e">
        <f t="shared" si="74"/>
        <v>#VALUE!</v>
      </c>
      <c r="X226" s="46" t="e">
        <f t="shared" si="74"/>
        <v>#VALUE!</v>
      </c>
      <c r="Y226" s="46" t="e">
        <f t="shared" si="74"/>
        <v>#VALUE!</v>
      </c>
      <c r="Z226" s="46" t="e">
        <f t="shared" si="74"/>
        <v>#VALUE!</v>
      </c>
      <c r="AA226" s="46" t="e">
        <f t="shared" si="74"/>
        <v>#VALUE!</v>
      </c>
      <c r="AB226" s="46" t="e">
        <f t="shared" si="74"/>
        <v>#VALUE!</v>
      </c>
      <c r="AC226" s="46" t="e">
        <f t="shared" si="74"/>
        <v>#VALUE!</v>
      </c>
      <c r="AD226" s="46" t="e">
        <f t="shared" si="74"/>
        <v>#VALUE!</v>
      </c>
      <c r="AE226" s="46" t="e">
        <f t="shared" si="74"/>
        <v>#VALUE!</v>
      </c>
      <c r="AF226" s="46" t="e">
        <f t="shared" si="74"/>
        <v>#VALUE!</v>
      </c>
      <c r="AG226" s="46" t="e">
        <f t="shared" si="74"/>
        <v>#VALUE!</v>
      </c>
      <c r="AH226" s="47" t="s">
        <v>18</v>
      </c>
      <c r="AI226" s="48">
        <f>_xlfn.AGGREGATE(9,6,C226:AG226)</f>
        <v>0</v>
      </c>
      <c r="AJ226" s="30"/>
    </row>
    <row r="227" spans="2:36" hidden="1" x14ac:dyDescent="0.15">
      <c r="B227" s="15"/>
      <c r="C227" s="49" t="e">
        <f t="shared" ref="C227:AG227" si="75">IF(AND(DAY(C218)&gt;=22,DAY(C218)&lt;=28,C219="土",OR(C224="休",C224="雨")),1,0)</f>
        <v>#VALUE!</v>
      </c>
      <c r="D227" s="49" t="e">
        <f t="shared" si="75"/>
        <v>#VALUE!</v>
      </c>
      <c r="E227" s="49" t="e">
        <f t="shared" si="75"/>
        <v>#VALUE!</v>
      </c>
      <c r="F227" s="49" t="e">
        <f t="shared" si="75"/>
        <v>#VALUE!</v>
      </c>
      <c r="G227" s="49" t="e">
        <f t="shared" si="75"/>
        <v>#VALUE!</v>
      </c>
      <c r="H227" s="49" t="e">
        <f t="shared" si="75"/>
        <v>#VALUE!</v>
      </c>
      <c r="I227" s="49" t="e">
        <f t="shared" si="75"/>
        <v>#VALUE!</v>
      </c>
      <c r="J227" s="49" t="e">
        <f t="shared" si="75"/>
        <v>#VALUE!</v>
      </c>
      <c r="K227" s="49" t="e">
        <f t="shared" si="75"/>
        <v>#VALUE!</v>
      </c>
      <c r="L227" s="49" t="e">
        <f t="shared" si="75"/>
        <v>#VALUE!</v>
      </c>
      <c r="M227" s="49" t="e">
        <f t="shared" si="75"/>
        <v>#VALUE!</v>
      </c>
      <c r="N227" s="49" t="e">
        <f t="shared" si="75"/>
        <v>#VALUE!</v>
      </c>
      <c r="O227" s="49" t="e">
        <f t="shared" si="75"/>
        <v>#VALUE!</v>
      </c>
      <c r="P227" s="49" t="e">
        <f t="shared" si="75"/>
        <v>#VALUE!</v>
      </c>
      <c r="Q227" s="49" t="e">
        <f t="shared" si="75"/>
        <v>#VALUE!</v>
      </c>
      <c r="R227" s="49" t="e">
        <f t="shared" si="75"/>
        <v>#VALUE!</v>
      </c>
      <c r="S227" s="49" t="e">
        <f t="shared" si="75"/>
        <v>#VALUE!</v>
      </c>
      <c r="T227" s="49" t="e">
        <f t="shared" si="75"/>
        <v>#VALUE!</v>
      </c>
      <c r="U227" s="49" t="e">
        <f t="shared" si="75"/>
        <v>#VALUE!</v>
      </c>
      <c r="V227" s="49" t="e">
        <f t="shared" si="75"/>
        <v>#VALUE!</v>
      </c>
      <c r="W227" s="49" t="e">
        <f t="shared" si="75"/>
        <v>#VALUE!</v>
      </c>
      <c r="X227" s="49" t="e">
        <f t="shared" si="75"/>
        <v>#VALUE!</v>
      </c>
      <c r="Y227" s="49" t="e">
        <f t="shared" si="75"/>
        <v>#VALUE!</v>
      </c>
      <c r="Z227" s="49" t="e">
        <f t="shared" si="75"/>
        <v>#VALUE!</v>
      </c>
      <c r="AA227" s="49" t="e">
        <f t="shared" si="75"/>
        <v>#VALUE!</v>
      </c>
      <c r="AB227" s="49" t="e">
        <f t="shared" si="75"/>
        <v>#VALUE!</v>
      </c>
      <c r="AC227" s="49" t="e">
        <f t="shared" si="75"/>
        <v>#VALUE!</v>
      </c>
      <c r="AD227" s="49" t="e">
        <f t="shared" si="75"/>
        <v>#VALUE!</v>
      </c>
      <c r="AE227" s="49" t="e">
        <f t="shared" si="75"/>
        <v>#VALUE!</v>
      </c>
      <c r="AF227" s="49" t="e">
        <f t="shared" si="75"/>
        <v>#VALUE!</v>
      </c>
      <c r="AG227" s="49" t="e">
        <f t="shared" si="75"/>
        <v>#VALUE!</v>
      </c>
      <c r="AH227" s="50" t="s">
        <v>19</v>
      </c>
      <c r="AI227" s="48">
        <f>_xlfn.AGGREGATE(9,6,C227:AG227)</f>
        <v>0</v>
      </c>
      <c r="AJ227" s="30"/>
    </row>
    <row r="228" spans="2:36" s="26" customFormat="1" x14ac:dyDescent="0.15"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I228" s="41"/>
    </row>
    <row r="229" spans="2:36" hidden="1" x14ac:dyDescent="0.15">
      <c r="C229" s="2" t="e">
        <f>YEAR(C232)</f>
        <v>#VALUE!</v>
      </c>
      <c r="D229" s="2" t="e">
        <f>MONTH(C232)</f>
        <v>#VALUE!</v>
      </c>
    </row>
    <row r="230" spans="2:36" x14ac:dyDescent="0.15">
      <c r="B230" s="6" t="s">
        <v>13</v>
      </c>
      <c r="C230" s="79" t="e">
        <f>C232</f>
        <v>#VALUE!</v>
      </c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1"/>
    </row>
    <row r="231" spans="2:36" hidden="1" x14ac:dyDescent="0.15">
      <c r="B231" s="36"/>
      <c r="C231" s="22" t="e">
        <f>DATE($C229,$D229,1)</f>
        <v>#VALUE!</v>
      </c>
      <c r="D231" s="22" t="e">
        <f t="shared" ref="D231:AG231" si="76">C231+1</f>
        <v>#VALUE!</v>
      </c>
      <c r="E231" s="22" t="e">
        <f t="shared" si="76"/>
        <v>#VALUE!</v>
      </c>
      <c r="F231" s="22" t="e">
        <f t="shared" si="76"/>
        <v>#VALUE!</v>
      </c>
      <c r="G231" s="22" t="e">
        <f t="shared" si="76"/>
        <v>#VALUE!</v>
      </c>
      <c r="H231" s="22" t="e">
        <f t="shared" si="76"/>
        <v>#VALUE!</v>
      </c>
      <c r="I231" s="22" t="e">
        <f t="shared" si="76"/>
        <v>#VALUE!</v>
      </c>
      <c r="J231" s="22" t="e">
        <f t="shared" si="76"/>
        <v>#VALUE!</v>
      </c>
      <c r="K231" s="22" t="e">
        <f t="shared" si="76"/>
        <v>#VALUE!</v>
      </c>
      <c r="L231" s="22" t="e">
        <f t="shared" si="76"/>
        <v>#VALUE!</v>
      </c>
      <c r="M231" s="22" t="e">
        <f t="shared" si="76"/>
        <v>#VALUE!</v>
      </c>
      <c r="N231" s="22" t="e">
        <f t="shared" si="76"/>
        <v>#VALUE!</v>
      </c>
      <c r="O231" s="22" t="e">
        <f t="shared" si="76"/>
        <v>#VALUE!</v>
      </c>
      <c r="P231" s="22" t="e">
        <f t="shared" si="76"/>
        <v>#VALUE!</v>
      </c>
      <c r="Q231" s="22" t="e">
        <f t="shared" si="76"/>
        <v>#VALUE!</v>
      </c>
      <c r="R231" s="22" t="e">
        <f t="shared" si="76"/>
        <v>#VALUE!</v>
      </c>
      <c r="S231" s="22" t="e">
        <f t="shared" si="76"/>
        <v>#VALUE!</v>
      </c>
      <c r="T231" s="22" t="e">
        <f t="shared" si="76"/>
        <v>#VALUE!</v>
      </c>
      <c r="U231" s="22" t="e">
        <f t="shared" si="76"/>
        <v>#VALUE!</v>
      </c>
      <c r="V231" s="22" t="e">
        <f t="shared" si="76"/>
        <v>#VALUE!</v>
      </c>
      <c r="W231" s="22" t="e">
        <f t="shared" si="76"/>
        <v>#VALUE!</v>
      </c>
      <c r="X231" s="22" t="e">
        <f t="shared" si="76"/>
        <v>#VALUE!</v>
      </c>
      <c r="Y231" s="22" t="e">
        <f t="shared" si="76"/>
        <v>#VALUE!</v>
      </c>
      <c r="Z231" s="22" t="e">
        <f t="shared" si="76"/>
        <v>#VALUE!</v>
      </c>
      <c r="AA231" s="22" t="e">
        <f t="shared" si="76"/>
        <v>#VALUE!</v>
      </c>
      <c r="AB231" s="22" t="e">
        <f t="shared" si="76"/>
        <v>#VALUE!</v>
      </c>
      <c r="AC231" s="22" t="e">
        <f t="shared" si="76"/>
        <v>#VALUE!</v>
      </c>
      <c r="AD231" s="22" t="e">
        <f t="shared" si="76"/>
        <v>#VALUE!</v>
      </c>
      <c r="AE231" s="22" t="e">
        <f t="shared" si="76"/>
        <v>#VALUE!</v>
      </c>
      <c r="AF231" s="22" t="e">
        <f t="shared" si="76"/>
        <v>#VALUE!</v>
      </c>
      <c r="AG231" s="22" t="e">
        <f t="shared" si="76"/>
        <v>#VALUE!</v>
      </c>
      <c r="AH231" s="37"/>
      <c r="AI231" s="38"/>
    </row>
    <row r="232" spans="2:36" x14ac:dyDescent="0.15">
      <c r="B232" s="20" t="s">
        <v>14</v>
      </c>
      <c r="C232" s="39" t="e">
        <f>IF(EDATE(C217,1)&gt;$G$14,"",EDATE(C217,1))</f>
        <v>#VALUE!</v>
      </c>
      <c r="D232" s="22" t="e">
        <f t="shared" ref="D232:AG232" si="77">IF(D231&gt;$G$14,"",IF(C232=EOMONTH(DATE($C229,$D229,1),0),"",IF(C232="","",C232+1)))</f>
        <v>#VALUE!</v>
      </c>
      <c r="E232" s="22" t="e">
        <f t="shared" si="77"/>
        <v>#VALUE!</v>
      </c>
      <c r="F232" s="22" t="e">
        <f t="shared" si="77"/>
        <v>#VALUE!</v>
      </c>
      <c r="G232" s="22" t="e">
        <f t="shared" si="77"/>
        <v>#VALUE!</v>
      </c>
      <c r="H232" s="22" t="e">
        <f t="shared" si="77"/>
        <v>#VALUE!</v>
      </c>
      <c r="I232" s="22" t="e">
        <f t="shared" si="77"/>
        <v>#VALUE!</v>
      </c>
      <c r="J232" s="22" t="e">
        <f t="shared" si="77"/>
        <v>#VALUE!</v>
      </c>
      <c r="K232" s="22" t="e">
        <f t="shared" si="77"/>
        <v>#VALUE!</v>
      </c>
      <c r="L232" s="22" t="e">
        <f t="shared" si="77"/>
        <v>#VALUE!</v>
      </c>
      <c r="M232" s="22" t="e">
        <f t="shared" si="77"/>
        <v>#VALUE!</v>
      </c>
      <c r="N232" s="22" t="e">
        <f t="shared" si="77"/>
        <v>#VALUE!</v>
      </c>
      <c r="O232" s="22" t="e">
        <f t="shared" si="77"/>
        <v>#VALUE!</v>
      </c>
      <c r="P232" s="22" t="e">
        <f t="shared" si="77"/>
        <v>#VALUE!</v>
      </c>
      <c r="Q232" s="22" t="e">
        <f t="shared" si="77"/>
        <v>#VALUE!</v>
      </c>
      <c r="R232" s="22" t="e">
        <f t="shared" si="77"/>
        <v>#VALUE!</v>
      </c>
      <c r="S232" s="22" t="e">
        <f t="shared" si="77"/>
        <v>#VALUE!</v>
      </c>
      <c r="T232" s="22" t="e">
        <f t="shared" si="77"/>
        <v>#VALUE!</v>
      </c>
      <c r="U232" s="22" t="e">
        <f t="shared" si="77"/>
        <v>#VALUE!</v>
      </c>
      <c r="V232" s="22" t="e">
        <f t="shared" si="77"/>
        <v>#VALUE!</v>
      </c>
      <c r="W232" s="22" t="e">
        <f t="shared" si="77"/>
        <v>#VALUE!</v>
      </c>
      <c r="X232" s="22" t="e">
        <f t="shared" si="77"/>
        <v>#VALUE!</v>
      </c>
      <c r="Y232" s="22" t="e">
        <f t="shared" si="77"/>
        <v>#VALUE!</v>
      </c>
      <c r="Z232" s="22" t="e">
        <f t="shared" si="77"/>
        <v>#VALUE!</v>
      </c>
      <c r="AA232" s="22" t="e">
        <f t="shared" si="77"/>
        <v>#VALUE!</v>
      </c>
      <c r="AB232" s="22" t="e">
        <f t="shared" si="77"/>
        <v>#VALUE!</v>
      </c>
      <c r="AC232" s="22" t="e">
        <f t="shared" si="77"/>
        <v>#VALUE!</v>
      </c>
      <c r="AD232" s="22" t="e">
        <f t="shared" si="77"/>
        <v>#VALUE!</v>
      </c>
      <c r="AE232" s="22" t="e">
        <f t="shared" si="77"/>
        <v>#VALUE!</v>
      </c>
      <c r="AF232" s="22" t="e">
        <f t="shared" si="77"/>
        <v>#VALUE!</v>
      </c>
      <c r="AG232" s="22" t="e">
        <f t="shared" si="77"/>
        <v>#VALUE!</v>
      </c>
      <c r="AH232" s="23" t="s">
        <v>15</v>
      </c>
      <c r="AI232" s="24">
        <f>+COUNTIFS(C233:AG233,"土",C234:AG234,"")+COUNTIFS(C233:AG233,"日",C234:AG234,"")</f>
        <v>0</v>
      </c>
    </row>
    <row r="233" spans="2:36" s="26" customFormat="1" x14ac:dyDescent="0.15">
      <c r="B233" s="40" t="s">
        <v>5</v>
      </c>
      <c r="C233" s="51" t="str">
        <f>IFERROR(TEXT(WEEKDAY(+C232),"aaa"),"")</f>
        <v/>
      </c>
      <c r="D233" s="51" t="str">
        <f t="shared" ref="D233:AG233" si="78">IFERROR(TEXT(WEEKDAY(+D232),"aaa"),"")</f>
        <v/>
      </c>
      <c r="E233" s="51" t="str">
        <f t="shared" si="78"/>
        <v/>
      </c>
      <c r="F233" s="51" t="str">
        <f t="shared" si="78"/>
        <v/>
      </c>
      <c r="G233" s="51" t="str">
        <f t="shared" si="78"/>
        <v/>
      </c>
      <c r="H233" s="51" t="str">
        <f t="shared" si="78"/>
        <v/>
      </c>
      <c r="I233" s="51" t="str">
        <f t="shared" si="78"/>
        <v/>
      </c>
      <c r="J233" s="51" t="str">
        <f t="shared" si="78"/>
        <v/>
      </c>
      <c r="K233" s="51" t="str">
        <f t="shared" si="78"/>
        <v/>
      </c>
      <c r="L233" s="51" t="str">
        <f t="shared" si="78"/>
        <v/>
      </c>
      <c r="M233" s="51" t="str">
        <f t="shared" si="78"/>
        <v/>
      </c>
      <c r="N233" s="51" t="str">
        <f t="shared" si="78"/>
        <v/>
      </c>
      <c r="O233" s="51" t="str">
        <f t="shared" si="78"/>
        <v/>
      </c>
      <c r="P233" s="51" t="str">
        <f t="shared" si="78"/>
        <v/>
      </c>
      <c r="Q233" s="51" t="str">
        <f t="shared" si="78"/>
        <v/>
      </c>
      <c r="R233" s="51" t="str">
        <f t="shared" si="78"/>
        <v/>
      </c>
      <c r="S233" s="51" t="str">
        <f t="shared" si="78"/>
        <v/>
      </c>
      <c r="T233" s="51" t="str">
        <f t="shared" si="78"/>
        <v/>
      </c>
      <c r="U233" s="51" t="str">
        <f t="shared" si="78"/>
        <v/>
      </c>
      <c r="V233" s="51" t="str">
        <f t="shared" si="78"/>
        <v/>
      </c>
      <c r="W233" s="51" t="str">
        <f t="shared" si="78"/>
        <v/>
      </c>
      <c r="X233" s="51" t="str">
        <f t="shared" si="78"/>
        <v/>
      </c>
      <c r="Y233" s="51" t="str">
        <f t="shared" si="78"/>
        <v/>
      </c>
      <c r="Z233" s="51" t="str">
        <f t="shared" si="78"/>
        <v/>
      </c>
      <c r="AA233" s="51" t="str">
        <f t="shared" si="78"/>
        <v/>
      </c>
      <c r="AB233" s="51" t="str">
        <f t="shared" si="78"/>
        <v/>
      </c>
      <c r="AC233" s="51" t="str">
        <f t="shared" si="78"/>
        <v/>
      </c>
      <c r="AD233" s="51" t="str">
        <f t="shared" si="78"/>
        <v/>
      </c>
      <c r="AE233" s="51" t="str">
        <f t="shared" si="78"/>
        <v/>
      </c>
      <c r="AF233" s="51" t="str">
        <f t="shared" si="78"/>
        <v/>
      </c>
      <c r="AG233" s="51" t="str">
        <f t="shared" si="78"/>
        <v/>
      </c>
      <c r="AH233" s="23" t="s">
        <v>17</v>
      </c>
      <c r="AI233" s="24">
        <f>+COUNTIF(C234:AG234,"夏休")+COUNTIF(C234:AG234,"冬休")+COUNTIF(C234:AG234,"中止")+COUNTIF(C234:AG234,"工場")+COUNTIF(C234:AG234,"他")</f>
        <v>0</v>
      </c>
    </row>
    <row r="234" spans="2:36" s="26" customFormat="1" ht="13.5" customHeight="1" x14ac:dyDescent="0.15">
      <c r="B234" s="82" t="s">
        <v>16</v>
      </c>
      <c r="C234" s="84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6"/>
      <c r="AH234" s="27" t="s">
        <v>2</v>
      </c>
      <c r="AI234" s="28">
        <f>COUNT(C232:AG232)-AI233</f>
        <v>0</v>
      </c>
    </row>
    <row r="235" spans="2:36" s="26" customFormat="1" ht="13.5" customHeight="1" x14ac:dyDescent="0.15">
      <c r="B235" s="83"/>
      <c r="C235" s="84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6"/>
      <c r="AH235" s="27" t="s">
        <v>6</v>
      </c>
      <c r="AI235" s="29">
        <f>+COUNTIF(C236:AG237,"休")</f>
        <v>0</v>
      </c>
      <c r="AJ235" s="30" t="e">
        <f>IF(AI236&gt;0.285,"",IF(AI235&lt;AI232,"←計画日数が足りません",""))</f>
        <v>#DIV/0!</v>
      </c>
    </row>
    <row r="236" spans="2:36" s="26" customFormat="1" ht="13.5" customHeight="1" x14ac:dyDescent="0.15">
      <c r="B236" s="77" t="s">
        <v>0</v>
      </c>
      <c r="C236" s="78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70"/>
      <c r="AH236" s="27" t="s">
        <v>8</v>
      </c>
      <c r="AI236" s="31" t="e">
        <f>+AI235/AI234</f>
        <v>#DIV/0!</v>
      </c>
    </row>
    <row r="237" spans="2:36" s="26" customFormat="1" x14ac:dyDescent="0.15">
      <c r="B237" s="77"/>
      <c r="C237" s="78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70"/>
      <c r="AH237" s="27" t="s">
        <v>9</v>
      </c>
      <c r="AI237" s="29">
        <f>+COUNTA(C238:AG239)</f>
        <v>0</v>
      </c>
    </row>
    <row r="238" spans="2:36" s="26" customFormat="1" x14ac:dyDescent="0.15">
      <c r="B238" s="71" t="s">
        <v>7</v>
      </c>
      <c r="C238" s="73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5"/>
      <c r="AH238" s="32" t="s">
        <v>4</v>
      </c>
      <c r="AI238" s="33" t="e">
        <f>+AI237/AI234</f>
        <v>#DIV/0!</v>
      </c>
    </row>
    <row r="239" spans="2:36" s="26" customFormat="1" x14ac:dyDescent="0.15">
      <c r="B239" s="72"/>
      <c r="C239" s="74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6"/>
      <c r="AH239" s="34"/>
      <c r="AI239" s="35"/>
      <c r="AJ239" s="30"/>
    </row>
    <row r="240" spans="2:36" hidden="1" x14ac:dyDescent="0.15">
      <c r="B240" s="15"/>
      <c r="C240" s="46" t="e">
        <f t="shared" ref="C240:AG240" si="79">IF(AND(DAY(C232)&gt;=22,DAY(C232)&lt;=28,C233="土"),1,0)</f>
        <v>#VALUE!</v>
      </c>
      <c r="D240" s="46" t="e">
        <f t="shared" si="79"/>
        <v>#VALUE!</v>
      </c>
      <c r="E240" s="46" t="e">
        <f t="shared" si="79"/>
        <v>#VALUE!</v>
      </c>
      <c r="F240" s="46" t="e">
        <f t="shared" si="79"/>
        <v>#VALUE!</v>
      </c>
      <c r="G240" s="46" t="e">
        <f t="shared" si="79"/>
        <v>#VALUE!</v>
      </c>
      <c r="H240" s="46" t="e">
        <f t="shared" si="79"/>
        <v>#VALUE!</v>
      </c>
      <c r="I240" s="46" t="e">
        <f t="shared" si="79"/>
        <v>#VALUE!</v>
      </c>
      <c r="J240" s="46" t="e">
        <f t="shared" si="79"/>
        <v>#VALUE!</v>
      </c>
      <c r="K240" s="46" t="e">
        <f t="shared" si="79"/>
        <v>#VALUE!</v>
      </c>
      <c r="L240" s="46" t="e">
        <f t="shared" si="79"/>
        <v>#VALUE!</v>
      </c>
      <c r="M240" s="46" t="e">
        <f t="shared" si="79"/>
        <v>#VALUE!</v>
      </c>
      <c r="N240" s="46" t="e">
        <f t="shared" si="79"/>
        <v>#VALUE!</v>
      </c>
      <c r="O240" s="46" t="e">
        <f t="shared" si="79"/>
        <v>#VALUE!</v>
      </c>
      <c r="P240" s="46" t="e">
        <f t="shared" si="79"/>
        <v>#VALUE!</v>
      </c>
      <c r="Q240" s="46" t="e">
        <f t="shared" si="79"/>
        <v>#VALUE!</v>
      </c>
      <c r="R240" s="46" t="e">
        <f t="shared" si="79"/>
        <v>#VALUE!</v>
      </c>
      <c r="S240" s="46" t="e">
        <f t="shared" si="79"/>
        <v>#VALUE!</v>
      </c>
      <c r="T240" s="46" t="e">
        <f t="shared" si="79"/>
        <v>#VALUE!</v>
      </c>
      <c r="U240" s="46" t="e">
        <f t="shared" si="79"/>
        <v>#VALUE!</v>
      </c>
      <c r="V240" s="46" t="e">
        <f t="shared" si="79"/>
        <v>#VALUE!</v>
      </c>
      <c r="W240" s="46" t="e">
        <f t="shared" si="79"/>
        <v>#VALUE!</v>
      </c>
      <c r="X240" s="46" t="e">
        <f t="shared" si="79"/>
        <v>#VALUE!</v>
      </c>
      <c r="Y240" s="46" t="e">
        <f t="shared" si="79"/>
        <v>#VALUE!</v>
      </c>
      <c r="Z240" s="46" t="e">
        <f t="shared" si="79"/>
        <v>#VALUE!</v>
      </c>
      <c r="AA240" s="46" t="e">
        <f t="shared" si="79"/>
        <v>#VALUE!</v>
      </c>
      <c r="AB240" s="46" t="e">
        <f t="shared" si="79"/>
        <v>#VALUE!</v>
      </c>
      <c r="AC240" s="46" t="e">
        <f t="shared" si="79"/>
        <v>#VALUE!</v>
      </c>
      <c r="AD240" s="46" t="e">
        <f t="shared" si="79"/>
        <v>#VALUE!</v>
      </c>
      <c r="AE240" s="46" t="e">
        <f t="shared" si="79"/>
        <v>#VALUE!</v>
      </c>
      <c r="AF240" s="46" t="e">
        <f t="shared" si="79"/>
        <v>#VALUE!</v>
      </c>
      <c r="AG240" s="46" t="e">
        <f t="shared" si="79"/>
        <v>#VALUE!</v>
      </c>
      <c r="AH240" s="47" t="s">
        <v>18</v>
      </c>
      <c r="AI240" s="48">
        <f>_xlfn.AGGREGATE(9,6,C240:AG240)</f>
        <v>0</v>
      </c>
      <c r="AJ240" s="30"/>
    </row>
    <row r="241" spans="2:36" hidden="1" x14ac:dyDescent="0.15">
      <c r="B241" s="15"/>
      <c r="C241" s="49" t="e">
        <f t="shared" ref="C241:AG241" si="80">IF(AND(DAY(C232)&gt;=22,DAY(C232)&lt;=28,C233="土",OR(C238="休",C238="雨")),1,0)</f>
        <v>#VALUE!</v>
      </c>
      <c r="D241" s="49" t="e">
        <f t="shared" si="80"/>
        <v>#VALUE!</v>
      </c>
      <c r="E241" s="49" t="e">
        <f t="shared" si="80"/>
        <v>#VALUE!</v>
      </c>
      <c r="F241" s="49" t="e">
        <f t="shared" si="80"/>
        <v>#VALUE!</v>
      </c>
      <c r="G241" s="49" t="e">
        <f t="shared" si="80"/>
        <v>#VALUE!</v>
      </c>
      <c r="H241" s="49" t="e">
        <f t="shared" si="80"/>
        <v>#VALUE!</v>
      </c>
      <c r="I241" s="49" t="e">
        <f t="shared" si="80"/>
        <v>#VALUE!</v>
      </c>
      <c r="J241" s="49" t="e">
        <f t="shared" si="80"/>
        <v>#VALUE!</v>
      </c>
      <c r="K241" s="49" t="e">
        <f t="shared" si="80"/>
        <v>#VALUE!</v>
      </c>
      <c r="L241" s="49" t="e">
        <f t="shared" si="80"/>
        <v>#VALUE!</v>
      </c>
      <c r="M241" s="49" t="e">
        <f t="shared" si="80"/>
        <v>#VALUE!</v>
      </c>
      <c r="N241" s="49" t="e">
        <f t="shared" si="80"/>
        <v>#VALUE!</v>
      </c>
      <c r="O241" s="49" t="e">
        <f t="shared" si="80"/>
        <v>#VALUE!</v>
      </c>
      <c r="P241" s="49" t="e">
        <f t="shared" si="80"/>
        <v>#VALUE!</v>
      </c>
      <c r="Q241" s="49" t="e">
        <f t="shared" si="80"/>
        <v>#VALUE!</v>
      </c>
      <c r="R241" s="49" t="e">
        <f t="shared" si="80"/>
        <v>#VALUE!</v>
      </c>
      <c r="S241" s="49" t="e">
        <f t="shared" si="80"/>
        <v>#VALUE!</v>
      </c>
      <c r="T241" s="49" t="e">
        <f t="shared" si="80"/>
        <v>#VALUE!</v>
      </c>
      <c r="U241" s="49" t="e">
        <f t="shared" si="80"/>
        <v>#VALUE!</v>
      </c>
      <c r="V241" s="49" t="e">
        <f t="shared" si="80"/>
        <v>#VALUE!</v>
      </c>
      <c r="W241" s="49" t="e">
        <f t="shared" si="80"/>
        <v>#VALUE!</v>
      </c>
      <c r="X241" s="49" t="e">
        <f t="shared" si="80"/>
        <v>#VALUE!</v>
      </c>
      <c r="Y241" s="49" t="e">
        <f t="shared" si="80"/>
        <v>#VALUE!</v>
      </c>
      <c r="Z241" s="49" t="e">
        <f t="shared" si="80"/>
        <v>#VALUE!</v>
      </c>
      <c r="AA241" s="49" t="e">
        <f t="shared" si="80"/>
        <v>#VALUE!</v>
      </c>
      <c r="AB241" s="49" t="e">
        <f t="shared" si="80"/>
        <v>#VALUE!</v>
      </c>
      <c r="AC241" s="49" t="e">
        <f t="shared" si="80"/>
        <v>#VALUE!</v>
      </c>
      <c r="AD241" s="49" t="e">
        <f t="shared" si="80"/>
        <v>#VALUE!</v>
      </c>
      <c r="AE241" s="49" t="e">
        <f t="shared" si="80"/>
        <v>#VALUE!</v>
      </c>
      <c r="AF241" s="49" t="e">
        <f t="shared" si="80"/>
        <v>#VALUE!</v>
      </c>
      <c r="AG241" s="49" t="e">
        <f t="shared" si="80"/>
        <v>#VALUE!</v>
      </c>
      <c r="AH241" s="50" t="s">
        <v>19</v>
      </c>
      <c r="AI241" s="48">
        <f>_xlfn.AGGREGATE(9,6,C241:AG241)</f>
        <v>0</v>
      </c>
      <c r="AJ241" s="30"/>
    </row>
    <row r="242" spans="2:36" s="26" customFormat="1" x14ac:dyDescent="0.15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I242" s="41"/>
    </row>
    <row r="243" spans="2:36" hidden="1" x14ac:dyDescent="0.15">
      <c r="C243" s="2" t="e">
        <f>YEAR(C246)</f>
        <v>#VALUE!</v>
      </c>
      <c r="D243" s="2" t="e">
        <f>MONTH(C246)</f>
        <v>#VALUE!</v>
      </c>
    </row>
    <row r="244" spans="2:36" x14ac:dyDescent="0.15">
      <c r="B244" s="6" t="s">
        <v>13</v>
      </c>
      <c r="C244" s="79" t="e">
        <f>C246</f>
        <v>#VALUE!</v>
      </c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1"/>
    </row>
    <row r="245" spans="2:36" hidden="1" x14ac:dyDescent="0.15">
      <c r="B245" s="36"/>
      <c r="C245" s="22" t="e">
        <f>DATE($C243,$D243,1)</f>
        <v>#VALUE!</v>
      </c>
      <c r="D245" s="22" t="e">
        <f t="shared" ref="D245:AG245" si="81">C245+1</f>
        <v>#VALUE!</v>
      </c>
      <c r="E245" s="22" t="e">
        <f t="shared" si="81"/>
        <v>#VALUE!</v>
      </c>
      <c r="F245" s="22" t="e">
        <f t="shared" si="81"/>
        <v>#VALUE!</v>
      </c>
      <c r="G245" s="22" t="e">
        <f t="shared" si="81"/>
        <v>#VALUE!</v>
      </c>
      <c r="H245" s="22" t="e">
        <f t="shared" si="81"/>
        <v>#VALUE!</v>
      </c>
      <c r="I245" s="22" t="e">
        <f t="shared" si="81"/>
        <v>#VALUE!</v>
      </c>
      <c r="J245" s="22" t="e">
        <f t="shared" si="81"/>
        <v>#VALUE!</v>
      </c>
      <c r="K245" s="22" t="e">
        <f t="shared" si="81"/>
        <v>#VALUE!</v>
      </c>
      <c r="L245" s="22" t="e">
        <f t="shared" si="81"/>
        <v>#VALUE!</v>
      </c>
      <c r="M245" s="22" t="e">
        <f t="shared" si="81"/>
        <v>#VALUE!</v>
      </c>
      <c r="N245" s="22" t="e">
        <f t="shared" si="81"/>
        <v>#VALUE!</v>
      </c>
      <c r="O245" s="22" t="e">
        <f t="shared" si="81"/>
        <v>#VALUE!</v>
      </c>
      <c r="P245" s="22" t="e">
        <f t="shared" si="81"/>
        <v>#VALUE!</v>
      </c>
      <c r="Q245" s="22" t="e">
        <f t="shared" si="81"/>
        <v>#VALUE!</v>
      </c>
      <c r="R245" s="22" t="e">
        <f t="shared" si="81"/>
        <v>#VALUE!</v>
      </c>
      <c r="S245" s="22" t="e">
        <f t="shared" si="81"/>
        <v>#VALUE!</v>
      </c>
      <c r="T245" s="22" t="e">
        <f t="shared" si="81"/>
        <v>#VALUE!</v>
      </c>
      <c r="U245" s="22" t="e">
        <f t="shared" si="81"/>
        <v>#VALUE!</v>
      </c>
      <c r="V245" s="22" t="e">
        <f t="shared" si="81"/>
        <v>#VALUE!</v>
      </c>
      <c r="W245" s="22" t="e">
        <f t="shared" si="81"/>
        <v>#VALUE!</v>
      </c>
      <c r="X245" s="22" t="e">
        <f t="shared" si="81"/>
        <v>#VALUE!</v>
      </c>
      <c r="Y245" s="22" t="e">
        <f t="shared" si="81"/>
        <v>#VALUE!</v>
      </c>
      <c r="Z245" s="22" t="e">
        <f t="shared" si="81"/>
        <v>#VALUE!</v>
      </c>
      <c r="AA245" s="22" t="e">
        <f t="shared" si="81"/>
        <v>#VALUE!</v>
      </c>
      <c r="AB245" s="22" t="e">
        <f t="shared" si="81"/>
        <v>#VALUE!</v>
      </c>
      <c r="AC245" s="22" t="e">
        <f t="shared" si="81"/>
        <v>#VALUE!</v>
      </c>
      <c r="AD245" s="22" t="e">
        <f t="shared" si="81"/>
        <v>#VALUE!</v>
      </c>
      <c r="AE245" s="22" t="e">
        <f t="shared" si="81"/>
        <v>#VALUE!</v>
      </c>
      <c r="AF245" s="22" t="e">
        <f t="shared" si="81"/>
        <v>#VALUE!</v>
      </c>
      <c r="AG245" s="22" t="e">
        <f t="shared" si="81"/>
        <v>#VALUE!</v>
      </c>
      <c r="AH245" s="37"/>
      <c r="AI245" s="38"/>
    </row>
    <row r="246" spans="2:36" x14ac:dyDescent="0.15">
      <c r="B246" s="20" t="s">
        <v>14</v>
      </c>
      <c r="C246" s="39" t="e">
        <f>IF(EDATE(C231,1)&gt;$G$14,"",EDATE(C231,1))</f>
        <v>#VALUE!</v>
      </c>
      <c r="D246" s="22" t="e">
        <f t="shared" ref="D246:AG246" si="82">IF(D245&gt;$G$14,"",IF(C246=EOMONTH(DATE($C243,$D243,1),0),"",IF(C246="","",C246+1)))</f>
        <v>#VALUE!</v>
      </c>
      <c r="E246" s="22" t="e">
        <f t="shared" si="82"/>
        <v>#VALUE!</v>
      </c>
      <c r="F246" s="22" t="e">
        <f t="shared" si="82"/>
        <v>#VALUE!</v>
      </c>
      <c r="G246" s="22" t="e">
        <f t="shared" si="82"/>
        <v>#VALUE!</v>
      </c>
      <c r="H246" s="22" t="e">
        <f t="shared" si="82"/>
        <v>#VALUE!</v>
      </c>
      <c r="I246" s="22" t="e">
        <f t="shared" si="82"/>
        <v>#VALUE!</v>
      </c>
      <c r="J246" s="22" t="e">
        <f t="shared" si="82"/>
        <v>#VALUE!</v>
      </c>
      <c r="K246" s="22" t="e">
        <f t="shared" si="82"/>
        <v>#VALUE!</v>
      </c>
      <c r="L246" s="22" t="e">
        <f t="shared" si="82"/>
        <v>#VALUE!</v>
      </c>
      <c r="M246" s="22" t="e">
        <f t="shared" si="82"/>
        <v>#VALUE!</v>
      </c>
      <c r="N246" s="22" t="e">
        <f t="shared" si="82"/>
        <v>#VALUE!</v>
      </c>
      <c r="O246" s="22" t="e">
        <f t="shared" si="82"/>
        <v>#VALUE!</v>
      </c>
      <c r="P246" s="22" t="e">
        <f t="shared" si="82"/>
        <v>#VALUE!</v>
      </c>
      <c r="Q246" s="22" t="e">
        <f t="shared" si="82"/>
        <v>#VALUE!</v>
      </c>
      <c r="R246" s="22" t="e">
        <f t="shared" si="82"/>
        <v>#VALUE!</v>
      </c>
      <c r="S246" s="22" t="e">
        <f t="shared" si="82"/>
        <v>#VALUE!</v>
      </c>
      <c r="T246" s="22" t="e">
        <f t="shared" si="82"/>
        <v>#VALUE!</v>
      </c>
      <c r="U246" s="22" t="e">
        <f t="shared" si="82"/>
        <v>#VALUE!</v>
      </c>
      <c r="V246" s="22" t="e">
        <f t="shared" si="82"/>
        <v>#VALUE!</v>
      </c>
      <c r="W246" s="22" t="e">
        <f t="shared" si="82"/>
        <v>#VALUE!</v>
      </c>
      <c r="X246" s="22" t="e">
        <f t="shared" si="82"/>
        <v>#VALUE!</v>
      </c>
      <c r="Y246" s="22" t="e">
        <f t="shared" si="82"/>
        <v>#VALUE!</v>
      </c>
      <c r="Z246" s="22" t="e">
        <f t="shared" si="82"/>
        <v>#VALUE!</v>
      </c>
      <c r="AA246" s="22" t="e">
        <f t="shared" si="82"/>
        <v>#VALUE!</v>
      </c>
      <c r="AB246" s="22" t="e">
        <f t="shared" si="82"/>
        <v>#VALUE!</v>
      </c>
      <c r="AC246" s="22" t="e">
        <f t="shared" si="82"/>
        <v>#VALUE!</v>
      </c>
      <c r="AD246" s="22" t="e">
        <f t="shared" si="82"/>
        <v>#VALUE!</v>
      </c>
      <c r="AE246" s="22" t="e">
        <f t="shared" si="82"/>
        <v>#VALUE!</v>
      </c>
      <c r="AF246" s="22" t="e">
        <f t="shared" si="82"/>
        <v>#VALUE!</v>
      </c>
      <c r="AG246" s="22" t="e">
        <f t="shared" si="82"/>
        <v>#VALUE!</v>
      </c>
      <c r="AH246" s="23" t="s">
        <v>15</v>
      </c>
      <c r="AI246" s="24">
        <f>+COUNTIFS(C247:AG247,"土",C248:AG248,"")+COUNTIFS(C247:AG247,"日",C248:AG248,"")</f>
        <v>0</v>
      </c>
    </row>
    <row r="247" spans="2:36" s="26" customFormat="1" x14ac:dyDescent="0.15">
      <c r="B247" s="40" t="s">
        <v>5</v>
      </c>
      <c r="C247" s="51" t="str">
        <f>IFERROR(TEXT(WEEKDAY(+C246),"aaa"),"")</f>
        <v/>
      </c>
      <c r="D247" s="51" t="str">
        <f t="shared" ref="D247:AG247" si="83">IFERROR(TEXT(WEEKDAY(+D246),"aaa"),"")</f>
        <v/>
      </c>
      <c r="E247" s="51" t="str">
        <f t="shared" si="83"/>
        <v/>
      </c>
      <c r="F247" s="51" t="str">
        <f t="shared" si="83"/>
        <v/>
      </c>
      <c r="G247" s="51" t="str">
        <f t="shared" si="83"/>
        <v/>
      </c>
      <c r="H247" s="51" t="str">
        <f t="shared" si="83"/>
        <v/>
      </c>
      <c r="I247" s="51" t="str">
        <f t="shared" si="83"/>
        <v/>
      </c>
      <c r="J247" s="51" t="str">
        <f t="shared" si="83"/>
        <v/>
      </c>
      <c r="K247" s="51" t="str">
        <f t="shared" si="83"/>
        <v/>
      </c>
      <c r="L247" s="51" t="str">
        <f t="shared" si="83"/>
        <v/>
      </c>
      <c r="M247" s="51" t="str">
        <f t="shared" si="83"/>
        <v/>
      </c>
      <c r="N247" s="51" t="str">
        <f t="shared" si="83"/>
        <v/>
      </c>
      <c r="O247" s="51" t="str">
        <f t="shared" si="83"/>
        <v/>
      </c>
      <c r="P247" s="51" t="str">
        <f t="shared" si="83"/>
        <v/>
      </c>
      <c r="Q247" s="51" t="str">
        <f t="shared" si="83"/>
        <v/>
      </c>
      <c r="R247" s="51" t="str">
        <f t="shared" si="83"/>
        <v/>
      </c>
      <c r="S247" s="51" t="str">
        <f t="shared" si="83"/>
        <v/>
      </c>
      <c r="T247" s="51" t="str">
        <f t="shared" si="83"/>
        <v/>
      </c>
      <c r="U247" s="51" t="str">
        <f t="shared" si="83"/>
        <v/>
      </c>
      <c r="V247" s="51" t="str">
        <f t="shared" si="83"/>
        <v/>
      </c>
      <c r="W247" s="51" t="str">
        <f t="shared" si="83"/>
        <v/>
      </c>
      <c r="X247" s="51" t="str">
        <f t="shared" si="83"/>
        <v/>
      </c>
      <c r="Y247" s="51" t="str">
        <f t="shared" si="83"/>
        <v/>
      </c>
      <c r="Z247" s="51" t="str">
        <f t="shared" si="83"/>
        <v/>
      </c>
      <c r="AA247" s="51" t="str">
        <f t="shared" si="83"/>
        <v/>
      </c>
      <c r="AB247" s="51" t="str">
        <f t="shared" si="83"/>
        <v/>
      </c>
      <c r="AC247" s="51" t="str">
        <f t="shared" si="83"/>
        <v/>
      </c>
      <c r="AD247" s="51" t="str">
        <f t="shared" si="83"/>
        <v/>
      </c>
      <c r="AE247" s="51" t="str">
        <f t="shared" si="83"/>
        <v/>
      </c>
      <c r="AF247" s="51" t="str">
        <f t="shared" si="83"/>
        <v/>
      </c>
      <c r="AG247" s="51" t="str">
        <f t="shared" si="83"/>
        <v/>
      </c>
      <c r="AH247" s="23" t="s">
        <v>17</v>
      </c>
      <c r="AI247" s="24">
        <f>+COUNTIF(C248:AG248,"夏休")+COUNTIF(C248:AG248,"冬休")+COUNTIF(C248:AG248,"中止")+COUNTIF(C248:AG248,"工場")+COUNTIF(C248:AG248,"他")</f>
        <v>0</v>
      </c>
    </row>
    <row r="248" spans="2:36" s="26" customFormat="1" ht="13.5" customHeight="1" x14ac:dyDescent="0.15">
      <c r="B248" s="82" t="s">
        <v>16</v>
      </c>
      <c r="C248" s="84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6"/>
      <c r="AH248" s="27" t="s">
        <v>2</v>
      </c>
      <c r="AI248" s="28">
        <f>COUNT(C246:AG246)-AI247</f>
        <v>0</v>
      </c>
    </row>
    <row r="249" spans="2:36" s="26" customFormat="1" ht="13.5" customHeight="1" x14ac:dyDescent="0.15">
      <c r="B249" s="83"/>
      <c r="C249" s="84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6"/>
      <c r="AH249" s="27" t="s">
        <v>6</v>
      </c>
      <c r="AI249" s="29">
        <f>+COUNTIF(C250:AG251,"休")</f>
        <v>0</v>
      </c>
      <c r="AJ249" s="30" t="e">
        <f>IF(AI250&gt;0.285,"",IF(AI249&lt;AI246,"←計画日数が足りません",""))</f>
        <v>#DIV/0!</v>
      </c>
    </row>
    <row r="250" spans="2:36" s="26" customFormat="1" ht="13.5" customHeight="1" x14ac:dyDescent="0.15">
      <c r="B250" s="77" t="s">
        <v>0</v>
      </c>
      <c r="C250" s="78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70"/>
      <c r="AH250" s="27" t="s">
        <v>8</v>
      </c>
      <c r="AI250" s="31" t="e">
        <f>+AI249/AI248</f>
        <v>#DIV/0!</v>
      </c>
    </row>
    <row r="251" spans="2:36" s="26" customFormat="1" x14ac:dyDescent="0.15">
      <c r="B251" s="77"/>
      <c r="C251" s="78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70"/>
      <c r="AH251" s="27" t="s">
        <v>9</v>
      </c>
      <c r="AI251" s="29">
        <f>+COUNTA(C252:AG253)</f>
        <v>0</v>
      </c>
    </row>
    <row r="252" spans="2:36" s="26" customFormat="1" x14ac:dyDescent="0.15">
      <c r="B252" s="71" t="s">
        <v>7</v>
      </c>
      <c r="C252" s="73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5"/>
      <c r="AH252" s="32" t="s">
        <v>4</v>
      </c>
      <c r="AI252" s="33" t="e">
        <f>+AI251/AI248</f>
        <v>#DIV/0!</v>
      </c>
    </row>
    <row r="253" spans="2:36" s="26" customFormat="1" x14ac:dyDescent="0.15">
      <c r="B253" s="72"/>
      <c r="C253" s="74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6"/>
      <c r="AH253" s="34"/>
      <c r="AI253" s="35"/>
      <c r="AJ253" s="30"/>
    </row>
    <row r="254" spans="2:36" hidden="1" x14ac:dyDescent="0.15">
      <c r="B254" s="15"/>
      <c r="C254" s="46" t="e">
        <f t="shared" ref="C254:AG254" si="84">IF(AND(DAY(C246)&gt;=22,DAY(C246)&lt;=28,C247="土"),1,0)</f>
        <v>#VALUE!</v>
      </c>
      <c r="D254" s="46" t="e">
        <f t="shared" si="84"/>
        <v>#VALUE!</v>
      </c>
      <c r="E254" s="46" t="e">
        <f t="shared" si="84"/>
        <v>#VALUE!</v>
      </c>
      <c r="F254" s="46" t="e">
        <f t="shared" si="84"/>
        <v>#VALUE!</v>
      </c>
      <c r="G254" s="46" t="e">
        <f t="shared" si="84"/>
        <v>#VALUE!</v>
      </c>
      <c r="H254" s="46" t="e">
        <f t="shared" si="84"/>
        <v>#VALUE!</v>
      </c>
      <c r="I254" s="46" t="e">
        <f t="shared" si="84"/>
        <v>#VALUE!</v>
      </c>
      <c r="J254" s="46" t="e">
        <f t="shared" si="84"/>
        <v>#VALUE!</v>
      </c>
      <c r="K254" s="46" t="e">
        <f t="shared" si="84"/>
        <v>#VALUE!</v>
      </c>
      <c r="L254" s="46" t="e">
        <f t="shared" si="84"/>
        <v>#VALUE!</v>
      </c>
      <c r="M254" s="46" t="e">
        <f t="shared" si="84"/>
        <v>#VALUE!</v>
      </c>
      <c r="N254" s="46" t="e">
        <f t="shared" si="84"/>
        <v>#VALUE!</v>
      </c>
      <c r="O254" s="46" t="e">
        <f t="shared" si="84"/>
        <v>#VALUE!</v>
      </c>
      <c r="P254" s="46" t="e">
        <f t="shared" si="84"/>
        <v>#VALUE!</v>
      </c>
      <c r="Q254" s="46" t="e">
        <f t="shared" si="84"/>
        <v>#VALUE!</v>
      </c>
      <c r="R254" s="46" t="e">
        <f t="shared" si="84"/>
        <v>#VALUE!</v>
      </c>
      <c r="S254" s="46" t="e">
        <f t="shared" si="84"/>
        <v>#VALUE!</v>
      </c>
      <c r="T254" s="46" t="e">
        <f t="shared" si="84"/>
        <v>#VALUE!</v>
      </c>
      <c r="U254" s="46" t="e">
        <f t="shared" si="84"/>
        <v>#VALUE!</v>
      </c>
      <c r="V254" s="46" t="e">
        <f t="shared" si="84"/>
        <v>#VALUE!</v>
      </c>
      <c r="W254" s="46" t="e">
        <f t="shared" si="84"/>
        <v>#VALUE!</v>
      </c>
      <c r="X254" s="46" t="e">
        <f t="shared" si="84"/>
        <v>#VALUE!</v>
      </c>
      <c r="Y254" s="46" t="e">
        <f t="shared" si="84"/>
        <v>#VALUE!</v>
      </c>
      <c r="Z254" s="46" t="e">
        <f t="shared" si="84"/>
        <v>#VALUE!</v>
      </c>
      <c r="AA254" s="46" t="e">
        <f t="shared" si="84"/>
        <v>#VALUE!</v>
      </c>
      <c r="AB254" s="46" t="e">
        <f t="shared" si="84"/>
        <v>#VALUE!</v>
      </c>
      <c r="AC254" s="46" t="e">
        <f t="shared" si="84"/>
        <v>#VALUE!</v>
      </c>
      <c r="AD254" s="46" t="e">
        <f t="shared" si="84"/>
        <v>#VALUE!</v>
      </c>
      <c r="AE254" s="46" t="e">
        <f t="shared" si="84"/>
        <v>#VALUE!</v>
      </c>
      <c r="AF254" s="46" t="e">
        <f t="shared" si="84"/>
        <v>#VALUE!</v>
      </c>
      <c r="AG254" s="46" t="e">
        <f t="shared" si="84"/>
        <v>#VALUE!</v>
      </c>
      <c r="AH254" s="47" t="s">
        <v>18</v>
      </c>
      <c r="AI254" s="48">
        <f>_xlfn.AGGREGATE(9,6,C254:AG254)</f>
        <v>0</v>
      </c>
      <c r="AJ254" s="30"/>
    </row>
    <row r="255" spans="2:36" hidden="1" x14ac:dyDescent="0.15">
      <c r="B255" s="15"/>
      <c r="C255" s="49" t="e">
        <f t="shared" ref="C255:AG255" si="85">IF(AND(DAY(C246)&gt;=22,DAY(C246)&lt;=28,C247="土",OR(C252="休",C252="雨")),1,0)</f>
        <v>#VALUE!</v>
      </c>
      <c r="D255" s="49" t="e">
        <f t="shared" si="85"/>
        <v>#VALUE!</v>
      </c>
      <c r="E255" s="49" t="e">
        <f t="shared" si="85"/>
        <v>#VALUE!</v>
      </c>
      <c r="F255" s="49" t="e">
        <f t="shared" si="85"/>
        <v>#VALUE!</v>
      </c>
      <c r="G255" s="49" t="e">
        <f t="shared" si="85"/>
        <v>#VALUE!</v>
      </c>
      <c r="H255" s="49" t="e">
        <f t="shared" si="85"/>
        <v>#VALUE!</v>
      </c>
      <c r="I255" s="49" t="e">
        <f t="shared" si="85"/>
        <v>#VALUE!</v>
      </c>
      <c r="J255" s="49" t="e">
        <f t="shared" si="85"/>
        <v>#VALUE!</v>
      </c>
      <c r="K255" s="49" t="e">
        <f t="shared" si="85"/>
        <v>#VALUE!</v>
      </c>
      <c r="L255" s="49" t="e">
        <f t="shared" si="85"/>
        <v>#VALUE!</v>
      </c>
      <c r="M255" s="49" t="e">
        <f t="shared" si="85"/>
        <v>#VALUE!</v>
      </c>
      <c r="N255" s="49" t="e">
        <f t="shared" si="85"/>
        <v>#VALUE!</v>
      </c>
      <c r="O255" s="49" t="e">
        <f t="shared" si="85"/>
        <v>#VALUE!</v>
      </c>
      <c r="P255" s="49" t="e">
        <f t="shared" si="85"/>
        <v>#VALUE!</v>
      </c>
      <c r="Q255" s="49" t="e">
        <f t="shared" si="85"/>
        <v>#VALUE!</v>
      </c>
      <c r="R255" s="49" t="e">
        <f t="shared" si="85"/>
        <v>#VALUE!</v>
      </c>
      <c r="S255" s="49" t="e">
        <f t="shared" si="85"/>
        <v>#VALUE!</v>
      </c>
      <c r="T255" s="49" t="e">
        <f t="shared" si="85"/>
        <v>#VALUE!</v>
      </c>
      <c r="U255" s="49" t="e">
        <f t="shared" si="85"/>
        <v>#VALUE!</v>
      </c>
      <c r="V255" s="49" t="e">
        <f t="shared" si="85"/>
        <v>#VALUE!</v>
      </c>
      <c r="W255" s="49" t="e">
        <f t="shared" si="85"/>
        <v>#VALUE!</v>
      </c>
      <c r="X255" s="49" t="e">
        <f t="shared" si="85"/>
        <v>#VALUE!</v>
      </c>
      <c r="Y255" s="49" t="e">
        <f t="shared" si="85"/>
        <v>#VALUE!</v>
      </c>
      <c r="Z255" s="49" t="e">
        <f t="shared" si="85"/>
        <v>#VALUE!</v>
      </c>
      <c r="AA255" s="49" t="e">
        <f t="shared" si="85"/>
        <v>#VALUE!</v>
      </c>
      <c r="AB255" s="49" t="e">
        <f t="shared" si="85"/>
        <v>#VALUE!</v>
      </c>
      <c r="AC255" s="49" t="e">
        <f t="shared" si="85"/>
        <v>#VALUE!</v>
      </c>
      <c r="AD255" s="49" t="e">
        <f t="shared" si="85"/>
        <v>#VALUE!</v>
      </c>
      <c r="AE255" s="49" t="e">
        <f t="shared" si="85"/>
        <v>#VALUE!</v>
      </c>
      <c r="AF255" s="49" t="e">
        <f t="shared" si="85"/>
        <v>#VALUE!</v>
      </c>
      <c r="AG255" s="49" t="e">
        <f t="shared" si="85"/>
        <v>#VALUE!</v>
      </c>
      <c r="AH255" s="50" t="s">
        <v>19</v>
      </c>
      <c r="AI255" s="48">
        <f>_xlfn.AGGREGATE(9,6,C255:AG255)</f>
        <v>0</v>
      </c>
      <c r="AJ255" s="30"/>
    </row>
    <row r="256" spans="2:36" s="26" customFormat="1" x14ac:dyDescent="0.15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I256" s="41"/>
    </row>
    <row r="257" spans="2:36" hidden="1" x14ac:dyDescent="0.15">
      <c r="C257" s="2" t="e">
        <f>YEAR(C260)</f>
        <v>#VALUE!</v>
      </c>
      <c r="D257" s="2" t="e">
        <f>MONTH(C260)</f>
        <v>#VALUE!</v>
      </c>
    </row>
    <row r="258" spans="2:36" x14ac:dyDescent="0.15">
      <c r="B258" s="6" t="s">
        <v>13</v>
      </c>
      <c r="C258" s="79" t="e">
        <f>C260</f>
        <v>#VALUE!</v>
      </c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1"/>
    </row>
    <row r="259" spans="2:36" hidden="1" x14ac:dyDescent="0.15">
      <c r="B259" s="36"/>
      <c r="C259" s="22" t="e">
        <f>DATE($C257,$D257,1)</f>
        <v>#VALUE!</v>
      </c>
      <c r="D259" s="22" t="e">
        <f t="shared" ref="D259:AG259" si="86">C259+1</f>
        <v>#VALUE!</v>
      </c>
      <c r="E259" s="22" t="e">
        <f t="shared" si="86"/>
        <v>#VALUE!</v>
      </c>
      <c r="F259" s="22" t="e">
        <f t="shared" si="86"/>
        <v>#VALUE!</v>
      </c>
      <c r="G259" s="22" t="e">
        <f t="shared" si="86"/>
        <v>#VALUE!</v>
      </c>
      <c r="H259" s="22" t="e">
        <f t="shared" si="86"/>
        <v>#VALUE!</v>
      </c>
      <c r="I259" s="22" t="e">
        <f t="shared" si="86"/>
        <v>#VALUE!</v>
      </c>
      <c r="J259" s="22" t="e">
        <f t="shared" si="86"/>
        <v>#VALUE!</v>
      </c>
      <c r="K259" s="22" t="e">
        <f t="shared" si="86"/>
        <v>#VALUE!</v>
      </c>
      <c r="L259" s="22" t="e">
        <f t="shared" si="86"/>
        <v>#VALUE!</v>
      </c>
      <c r="M259" s="22" t="e">
        <f t="shared" si="86"/>
        <v>#VALUE!</v>
      </c>
      <c r="N259" s="22" t="e">
        <f t="shared" si="86"/>
        <v>#VALUE!</v>
      </c>
      <c r="O259" s="22" t="e">
        <f t="shared" si="86"/>
        <v>#VALUE!</v>
      </c>
      <c r="P259" s="22" t="e">
        <f t="shared" si="86"/>
        <v>#VALUE!</v>
      </c>
      <c r="Q259" s="22" t="e">
        <f t="shared" si="86"/>
        <v>#VALUE!</v>
      </c>
      <c r="R259" s="22" t="e">
        <f t="shared" si="86"/>
        <v>#VALUE!</v>
      </c>
      <c r="S259" s="22" t="e">
        <f t="shared" si="86"/>
        <v>#VALUE!</v>
      </c>
      <c r="T259" s="22" t="e">
        <f t="shared" si="86"/>
        <v>#VALUE!</v>
      </c>
      <c r="U259" s="22" t="e">
        <f t="shared" si="86"/>
        <v>#VALUE!</v>
      </c>
      <c r="V259" s="22" t="e">
        <f t="shared" si="86"/>
        <v>#VALUE!</v>
      </c>
      <c r="W259" s="22" t="e">
        <f t="shared" si="86"/>
        <v>#VALUE!</v>
      </c>
      <c r="X259" s="22" t="e">
        <f t="shared" si="86"/>
        <v>#VALUE!</v>
      </c>
      <c r="Y259" s="22" t="e">
        <f t="shared" si="86"/>
        <v>#VALUE!</v>
      </c>
      <c r="Z259" s="22" t="e">
        <f t="shared" si="86"/>
        <v>#VALUE!</v>
      </c>
      <c r="AA259" s="22" t="e">
        <f t="shared" si="86"/>
        <v>#VALUE!</v>
      </c>
      <c r="AB259" s="22" t="e">
        <f t="shared" si="86"/>
        <v>#VALUE!</v>
      </c>
      <c r="AC259" s="22" t="e">
        <f t="shared" si="86"/>
        <v>#VALUE!</v>
      </c>
      <c r="AD259" s="22" t="e">
        <f t="shared" si="86"/>
        <v>#VALUE!</v>
      </c>
      <c r="AE259" s="22" t="e">
        <f t="shared" si="86"/>
        <v>#VALUE!</v>
      </c>
      <c r="AF259" s="22" t="e">
        <f t="shared" si="86"/>
        <v>#VALUE!</v>
      </c>
      <c r="AG259" s="22" t="e">
        <f t="shared" si="86"/>
        <v>#VALUE!</v>
      </c>
      <c r="AH259" s="37"/>
      <c r="AI259" s="38"/>
    </row>
    <row r="260" spans="2:36" x14ac:dyDescent="0.15">
      <c r="B260" s="20" t="s">
        <v>14</v>
      </c>
      <c r="C260" s="39" t="e">
        <f>IF(EDATE(C245,1)&gt;$G$14,"",EDATE(C245,1))</f>
        <v>#VALUE!</v>
      </c>
      <c r="D260" s="22" t="e">
        <f t="shared" ref="D260:AG260" si="87">IF(D259&gt;$G$14,"",IF(C260=EOMONTH(DATE($C257,$D257,1),0),"",IF(C260="","",C260+1)))</f>
        <v>#VALUE!</v>
      </c>
      <c r="E260" s="22" t="e">
        <f t="shared" si="87"/>
        <v>#VALUE!</v>
      </c>
      <c r="F260" s="22" t="e">
        <f t="shared" si="87"/>
        <v>#VALUE!</v>
      </c>
      <c r="G260" s="22" t="e">
        <f t="shared" si="87"/>
        <v>#VALUE!</v>
      </c>
      <c r="H260" s="22" t="e">
        <f t="shared" si="87"/>
        <v>#VALUE!</v>
      </c>
      <c r="I260" s="22" t="e">
        <f t="shared" si="87"/>
        <v>#VALUE!</v>
      </c>
      <c r="J260" s="22" t="e">
        <f t="shared" si="87"/>
        <v>#VALUE!</v>
      </c>
      <c r="K260" s="22" t="e">
        <f t="shared" si="87"/>
        <v>#VALUE!</v>
      </c>
      <c r="L260" s="22" t="e">
        <f t="shared" si="87"/>
        <v>#VALUE!</v>
      </c>
      <c r="M260" s="22" t="e">
        <f t="shared" si="87"/>
        <v>#VALUE!</v>
      </c>
      <c r="N260" s="22" t="e">
        <f t="shared" si="87"/>
        <v>#VALUE!</v>
      </c>
      <c r="O260" s="22" t="e">
        <f t="shared" si="87"/>
        <v>#VALUE!</v>
      </c>
      <c r="P260" s="22" t="e">
        <f t="shared" si="87"/>
        <v>#VALUE!</v>
      </c>
      <c r="Q260" s="22" t="e">
        <f t="shared" si="87"/>
        <v>#VALUE!</v>
      </c>
      <c r="R260" s="22" t="e">
        <f t="shared" si="87"/>
        <v>#VALUE!</v>
      </c>
      <c r="S260" s="22" t="e">
        <f t="shared" si="87"/>
        <v>#VALUE!</v>
      </c>
      <c r="T260" s="22" t="e">
        <f t="shared" si="87"/>
        <v>#VALUE!</v>
      </c>
      <c r="U260" s="22" t="e">
        <f t="shared" si="87"/>
        <v>#VALUE!</v>
      </c>
      <c r="V260" s="22" t="e">
        <f t="shared" si="87"/>
        <v>#VALUE!</v>
      </c>
      <c r="W260" s="22" t="e">
        <f t="shared" si="87"/>
        <v>#VALUE!</v>
      </c>
      <c r="X260" s="22" t="e">
        <f t="shared" si="87"/>
        <v>#VALUE!</v>
      </c>
      <c r="Y260" s="22" t="e">
        <f t="shared" si="87"/>
        <v>#VALUE!</v>
      </c>
      <c r="Z260" s="22" t="e">
        <f t="shared" si="87"/>
        <v>#VALUE!</v>
      </c>
      <c r="AA260" s="22" t="e">
        <f t="shared" si="87"/>
        <v>#VALUE!</v>
      </c>
      <c r="AB260" s="22" t="e">
        <f t="shared" si="87"/>
        <v>#VALUE!</v>
      </c>
      <c r="AC260" s="22" t="e">
        <f t="shared" si="87"/>
        <v>#VALUE!</v>
      </c>
      <c r="AD260" s="22" t="e">
        <f t="shared" si="87"/>
        <v>#VALUE!</v>
      </c>
      <c r="AE260" s="22" t="e">
        <f t="shared" si="87"/>
        <v>#VALUE!</v>
      </c>
      <c r="AF260" s="22" t="e">
        <f t="shared" si="87"/>
        <v>#VALUE!</v>
      </c>
      <c r="AG260" s="22" t="e">
        <f t="shared" si="87"/>
        <v>#VALUE!</v>
      </c>
      <c r="AH260" s="23" t="s">
        <v>15</v>
      </c>
      <c r="AI260" s="24">
        <f>+COUNTIFS(C261:AG261,"土",C262:AG262,"")+COUNTIFS(C261:AG261,"日",C262:AG262,"")</f>
        <v>0</v>
      </c>
    </row>
    <row r="261" spans="2:36" s="26" customFormat="1" x14ac:dyDescent="0.15">
      <c r="B261" s="40" t="s">
        <v>5</v>
      </c>
      <c r="C261" s="51" t="str">
        <f>IFERROR(TEXT(WEEKDAY(+C260),"aaa"),"")</f>
        <v/>
      </c>
      <c r="D261" s="51" t="str">
        <f t="shared" ref="D261:AG261" si="88">IFERROR(TEXT(WEEKDAY(+D260),"aaa"),"")</f>
        <v/>
      </c>
      <c r="E261" s="51" t="str">
        <f t="shared" si="88"/>
        <v/>
      </c>
      <c r="F261" s="51" t="str">
        <f t="shared" si="88"/>
        <v/>
      </c>
      <c r="G261" s="51" t="str">
        <f t="shared" si="88"/>
        <v/>
      </c>
      <c r="H261" s="51" t="str">
        <f t="shared" si="88"/>
        <v/>
      </c>
      <c r="I261" s="51" t="str">
        <f t="shared" si="88"/>
        <v/>
      </c>
      <c r="J261" s="51" t="str">
        <f t="shared" si="88"/>
        <v/>
      </c>
      <c r="K261" s="51" t="str">
        <f t="shared" si="88"/>
        <v/>
      </c>
      <c r="L261" s="51" t="str">
        <f t="shared" si="88"/>
        <v/>
      </c>
      <c r="M261" s="51" t="str">
        <f t="shared" si="88"/>
        <v/>
      </c>
      <c r="N261" s="51" t="str">
        <f t="shared" si="88"/>
        <v/>
      </c>
      <c r="O261" s="51" t="str">
        <f t="shared" si="88"/>
        <v/>
      </c>
      <c r="P261" s="51" t="str">
        <f t="shared" si="88"/>
        <v/>
      </c>
      <c r="Q261" s="51" t="str">
        <f t="shared" si="88"/>
        <v/>
      </c>
      <c r="R261" s="51" t="str">
        <f t="shared" si="88"/>
        <v/>
      </c>
      <c r="S261" s="51" t="str">
        <f t="shared" si="88"/>
        <v/>
      </c>
      <c r="T261" s="51" t="str">
        <f t="shared" si="88"/>
        <v/>
      </c>
      <c r="U261" s="51" t="str">
        <f t="shared" si="88"/>
        <v/>
      </c>
      <c r="V261" s="51" t="str">
        <f t="shared" si="88"/>
        <v/>
      </c>
      <c r="W261" s="51" t="str">
        <f t="shared" si="88"/>
        <v/>
      </c>
      <c r="X261" s="51" t="str">
        <f t="shared" si="88"/>
        <v/>
      </c>
      <c r="Y261" s="51" t="str">
        <f t="shared" si="88"/>
        <v/>
      </c>
      <c r="Z261" s="51" t="str">
        <f t="shared" si="88"/>
        <v/>
      </c>
      <c r="AA261" s="51" t="str">
        <f t="shared" si="88"/>
        <v/>
      </c>
      <c r="AB261" s="51" t="str">
        <f t="shared" si="88"/>
        <v/>
      </c>
      <c r="AC261" s="51" t="str">
        <f t="shared" si="88"/>
        <v/>
      </c>
      <c r="AD261" s="51" t="str">
        <f t="shared" si="88"/>
        <v/>
      </c>
      <c r="AE261" s="51" t="str">
        <f t="shared" si="88"/>
        <v/>
      </c>
      <c r="AF261" s="51" t="str">
        <f t="shared" si="88"/>
        <v/>
      </c>
      <c r="AG261" s="51" t="str">
        <f t="shared" si="88"/>
        <v/>
      </c>
      <c r="AH261" s="23" t="s">
        <v>17</v>
      </c>
      <c r="AI261" s="24">
        <f>+COUNTIF(C262:AG262,"夏休")+COUNTIF(C262:AG262,"冬休")+COUNTIF(C262:AG262,"中止")+COUNTIF(C262:AG262,"工場")+COUNTIF(C262:AG262,"他")</f>
        <v>0</v>
      </c>
    </row>
    <row r="262" spans="2:36" s="26" customFormat="1" ht="13.5" customHeight="1" x14ac:dyDescent="0.15">
      <c r="B262" s="82" t="s">
        <v>16</v>
      </c>
      <c r="C262" s="84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6"/>
      <c r="AH262" s="27" t="s">
        <v>2</v>
      </c>
      <c r="AI262" s="28">
        <f>COUNT(C260:AG260)-AI261</f>
        <v>0</v>
      </c>
    </row>
    <row r="263" spans="2:36" s="26" customFormat="1" ht="13.5" customHeight="1" x14ac:dyDescent="0.15">
      <c r="B263" s="83"/>
      <c r="C263" s="84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6"/>
      <c r="AH263" s="27" t="s">
        <v>6</v>
      </c>
      <c r="AI263" s="29">
        <f>+COUNTIF(C264:AG265,"休")</f>
        <v>0</v>
      </c>
      <c r="AJ263" s="30" t="e">
        <f>IF(AI264&gt;0.285,"",IF(AI263&lt;AI260,"←計画日数が足りません",""))</f>
        <v>#DIV/0!</v>
      </c>
    </row>
    <row r="264" spans="2:36" s="26" customFormat="1" ht="13.5" customHeight="1" x14ac:dyDescent="0.15">
      <c r="B264" s="77" t="s">
        <v>0</v>
      </c>
      <c r="C264" s="78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70"/>
      <c r="AH264" s="27" t="s">
        <v>8</v>
      </c>
      <c r="AI264" s="31" t="e">
        <f>+AI263/AI262</f>
        <v>#DIV/0!</v>
      </c>
    </row>
    <row r="265" spans="2:36" s="26" customFormat="1" x14ac:dyDescent="0.15">
      <c r="B265" s="77"/>
      <c r="C265" s="78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70"/>
      <c r="AH265" s="27" t="s">
        <v>9</v>
      </c>
      <c r="AI265" s="29">
        <f>+COUNTA(C266:AG267)</f>
        <v>0</v>
      </c>
    </row>
    <row r="266" spans="2:36" s="26" customFormat="1" x14ac:dyDescent="0.15">
      <c r="B266" s="71" t="s">
        <v>7</v>
      </c>
      <c r="C266" s="73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5"/>
      <c r="AH266" s="32" t="s">
        <v>4</v>
      </c>
      <c r="AI266" s="33" t="e">
        <f>+AI265/AI262</f>
        <v>#DIV/0!</v>
      </c>
    </row>
    <row r="267" spans="2:36" s="26" customFormat="1" x14ac:dyDescent="0.15">
      <c r="B267" s="72"/>
      <c r="C267" s="74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6"/>
      <c r="AH267" s="34"/>
      <c r="AI267" s="35"/>
      <c r="AJ267" s="30"/>
    </row>
    <row r="268" spans="2:36" hidden="1" x14ac:dyDescent="0.15">
      <c r="B268" s="15"/>
      <c r="C268" s="46" t="e">
        <f t="shared" ref="C268:AG268" si="89">IF(AND(DAY(C260)&gt;=22,DAY(C260)&lt;=28,C261="土"),1,0)</f>
        <v>#VALUE!</v>
      </c>
      <c r="D268" s="46" t="e">
        <f t="shared" si="89"/>
        <v>#VALUE!</v>
      </c>
      <c r="E268" s="46" t="e">
        <f t="shared" si="89"/>
        <v>#VALUE!</v>
      </c>
      <c r="F268" s="46" t="e">
        <f t="shared" si="89"/>
        <v>#VALUE!</v>
      </c>
      <c r="G268" s="46" t="e">
        <f t="shared" si="89"/>
        <v>#VALUE!</v>
      </c>
      <c r="H268" s="46" t="e">
        <f t="shared" si="89"/>
        <v>#VALUE!</v>
      </c>
      <c r="I268" s="46" t="e">
        <f t="shared" si="89"/>
        <v>#VALUE!</v>
      </c>
      <c r="J268" s="46" t="e">
        <f t="shared" si="89"/>
        <v>#VALUE!</v>
      </c>
      <c r="K268" s="46" t="e">
        <f t="shared" si="89"/>
        <v>#VALUE!</v>
      </c>
      <c r="L268" s="46" t="e">
        <f t="shared" si="89"/>
        <v>#VALUE!</v>
      </c>
      <c r="M268" s="46" t="e">
        <f t="shared" si="89"/>
        <v>#VALUE!</v>
      </c>
      <c r="N268" s="46" t="e">
        <f t="shared" si="89"/>
        <v>#VALUE!</v>
      </c>
      <c r="O268" s="46" t="e">
        <f t="shared" si="89"/>
        <v>#VALUE!</v>
      </c>
      <c r="P268" s="46" t="e">
        <f t="shared" si="89"/>
        <v>#VALUE!</v>
      </c>
      <c r="Q268" s="46" t="e">
        <f t="shared" si="89"/>
        <v>#VALUE!</v>
      </c>
      <c r="R268" s="46" t="e">
        <f t="shared" si="89"/>
        <v>#VALUE!</v>
      </c>
      <c r="S268" s="46" t="e">
        <f t="shared" si="89"/>
        <v>#VALUE!</v>
      </c>
      <c r="T268" s="46" t="e">
        <f t="shared" si="89"/>
        <v>#VALUE!</v>
      </c>
      <c r="U268" s="46" t="e">
        <f t="shared" si="89"/>
        <v>#VALUE!</v>
      </c>
      <c r="V268" s="46" t="e">
        <f t="shared" si="89"/>
        <v>#VALUE!</v>
      </c>
      <c r="W268" s="46" t="e">
        <f t="shared" si="89"/>
        <v>#VALUE!</v>
      </c>
      <c r="X268" s="46" t="e">
        <f t="shared" si="89"/>
        <v>#VALUE!</v>
      </c>
      <c r="Y268" s="46" t="e">
        <f t="shared" si="89"/>
        <v>#VALUE!</v>
      </c>
      <c r="Z268" s="46" t="e">
        <f t="shared" si="89"/>
        <v>#VALUE!</v>
      </c>
      <c r="AA268" s="46" t="e">
        <f t="shared" si="89"/>
        <v>#VALUE!</v>
      </c>
      <c r="AB268" s="46" t="e">
        <f t="shared" si="89"/>
        <v>#VALUE!</v>
      </c>
      <c r="AC268" s="46" t="e">
        <f t="shared" si="89"/>
        <v>#VALUE!</v>
      </c>
      <c r="AD268" s="46" t="e">
        <f t="shared" si="89"/>
        <v>#VALUE!</v>
      </c>
      <c r="AE268" s="46" t="e">
        <f t="shared" si="89"/>
        <v>#VALUE!</v>
      </c>
      <c r="AF268" s="46" t="e">
        <f t="shared" si="89"/>
        <v>#VALUE!</v>
      </c>
      <c r="AG268" s="46" t="e">
        <f t="shared" si="89"/>
        <v>#VALUE!</v>
      </c>
      <c r="AH268" s="47" t="s">
        <v>18</v>
      </c>
      <c r="AI268" s="48">
        <f>_xlfn.AGGREGATE(9,6,C268:AG268)</f>
        <v>0</v>
      </c>
      <c r="AJ268" s="30"/>
    </row>
    <row r="269" spans="2:36" hidden="1" x14ac:dyDescent="0.15">
      <c r="B269" s="15"/>
      <c r="C269" s="49" t="e">
        <f t="shared" ref="C269:AG269" si="90">IF(AND(DAY(C260)&gt;=22,DAY(C260)&lt;=28,C261="土",OR(C266="休",C266="雨")),1,0)</f>
        <v>#VALUE!</v>
      </c>
      <c r="D269" s="49" t="e">
        <f t="shared" si="90"/>
        <v>#VALUE!</v>
      </c>
      <c r="E269" s="49" t="e">
        <f t="shared" si="90"/>
        <v>#VALUE!</v>
      </c>
      <c r="F269" s="49" t="e">
        <f t="shared" si="90"/>
        <v>#VALUE!</v>
      </c>
      <c r="G269" s="49" t="e">
        <f t="shared" si="90"/>
        <v>#VALUE!</v>
      </c>
      <c r="H269" s="49" t="e">
        <f t="shared" si="90"/>
        <v>#VALUE!</v>
      </c>
      <c r="I269" s="49" t="e">
        <f t="shared" si="90"/>
        <v>#VALUE!</v>
      </c>
      <c r="J269" s="49" t="e">
        <f t="shared" si="90"/>
        <v>#VALUE!</v>
      </c>
      <c r="K269" s="49" t="e">
        <f t="shared" si="90"/>
        <v>#VALUE!</v>
      </c>
      <c r="L269" s="49" t="e">
        <f t="shared" si="90"/>
        <v>#VALUE!</v>
      </c>
      <c r="M269" s="49" t="e">
        <f t="shared" si="90"/>
        <v>#VALUE!</v>
      </c>
      <c r="N269" s="49" t="e">
        <f t="shared" si="90"/>
        <v>#VALUE!</v>
      </c>
      <c r="O269" s="49" t="e">
        <f t="shared" si="90"/>
        <v>#VALUE!</v>
      </c>
      <c r="P269" s="49" t="e">
        <f t="shared" si="90"/>
        <v>#VALUE!</v>
      </c>
      <c r="Q269" s="49" t="e">
        <f t="shared" si="90"/>
        <v>#VALUE!</v>
      </c>
      <c r="R269" s="49" t="e">
        <f t="shared" si="90"/>
        <v>#VALUE!</v>
      </c>
      <c r="S269" s="49" t="e">
        <f t="shared" si="90"/>
        <v>#VALUE!</v>
      </c>
      <c r="T269" s="49" t="e">
        <f t="shared" si="90"/>
        <v>#VALUE!</v>
      </c>
      <c r="U269" s="49" t="e">
        <f t="shared" si="90"/>
        <v>#VALUE!</v>
      </c>
      <c r="V269" s="49" t="e">
        <f t="shared" si="90"/>
        <v>#VALUE!</v>
      </c>
      <c r="W269" s="49" t="e">
        <f t="shared" si="90"/>
        <v>#VALUE!</v>
      </c>
      <c r="X269" s="49" t="e">
        <f t="shared" si="90"/>
        <v>#VALUE!</v>
      </c>
      <c r="Y269" s="49" t="e">
        <f t="shared" si="90"/>
        <v>#VALUE!</v>
      </c>
      <c r="Z269" s="49" t="e">
        <f t="shared" si="90"/>
        <v>#VALUE!</v>
      </c>
      <c r="AA269" s="49" t="e">
        <f t="shared" si="90"/>
        <v>#VALUE!</v>
      </c>
      <c r="AB269" s="49" t="e">
        <f t="shared" si="90"/>
        <v>#VALUE!</v>
      </c>
      <c r="AC269" s="49" t="e">
        <f t="shared" si="90"/>
        <v>#VALUE!</v>
      </c>
      <c r="AD269" s="49" t="e">
        <f t="shared" si="90"/>
        <v>#VALUE!</v>
      </c>
      <c r="AE269" s="49" t="e">
        <f t="shared" si="90"/>
        <v>#VALUE!</v>
      </c>
      <c r="AF269" s="49" t="e">
        <f t="shared" si="90"/>
        <v>#VALUE!</v>
      </c>
      <c r="AG269" s="49" t="e">
        <f t="shared" si="90"/>
        <v>#VALUE!</v>
      </c>
      <c r="AH269" s="50" t="s">
        <v>19</v>
      </c>
      <c r="AI269" s="48">
        <f>_xlfn.AGGREGATE(9,6,C269:AG269)</f>
        <v>0</v>
      </c>
      <c r="AJ269" s="30"/>
    </row>
    <row r="271" spans="2:36" hidden="1" x14ac:dyDescent="0.15">
      <c r="C271" s="2" t="e">
        <f>YEAR(C274)</f>
        <v>#VALUE!</v>
      </c>
      <c r="D271" s="2" t="e">
        <f>MONTH(C274)</f>
        <v>#VALUE!</v>
      </c>
    </row>
    <row r="272" spans="2:36" x14ac:dyDescent="0.15">
      <c r="B272" s="6" t="s">
        <v>13</v>
      </c>
      <c r="C272" s="79" t="e">
        <f>C274</f>
        <v>#VALUE!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1"/>
    </row>
    <row r="273" spans="2:36" hidden="1" x14ac:dyDescent="0.15">
      <c r="B273" s="36"/>
      <c r="C273" s="22" t="e">
        <f>DATE($C271,$D271,1)</f>
        <v>#VALUE!</v>
      </c>
      <c r="D273" s="22" t="e">
        <f t="shared" ref="D273:AG273" si="91">C273+1</f>
        <v>#VALUE!</v>
      </c>
      <c r="E273" s="22" t="e">
        <f t="shared" si="91"/>
        <v>#VALUE!</v>
      </c>
      <c r="F273" s="22" t="e">
        <f t="shared" si="91"/>
        <v>#VALUE!</v>
      </c>
      <c r="G273" s="22" t="e">
        <f t="shared" si="91"/>
        <v>#VALUE!</v>
      </c>
      <c r="H273" s="22" t="e">
        <f t="shared" si="91"/>
        <v>#VALUE!</v>
      </c>
      <c r="I273" s="22" t="e">
        <f t="shared" si="91"/>
        <v>#VALUE!</v>
      </c>
      <c r="J273" s="22" t="e">
        <f t="shared" si="91"/>
        <v>#VALUE!</v>
      </c>
      <c r="K273" s="22" t="e">
        <f t="shared" si="91"/>
        <v>#VALUE!</v>
      </c>
      <c r="L273" s="22" t="e">
        <f t="shared" si="91"/>
        <v>#VALUE!</v>
      </c>
      <c r="M273" s="22" t="e">
        <f t="shared" si="91"/>
        <v>#VALUE!</v>
      </c>
      <c r="N273" s="22" t="e">
        <f t="shared" si="91"/>
        <v>#VALUE!</v>
      </c>
      <c r="O273" s="22" t="e">
        <f t="shared" si="91"/>
        <v>#VALUE!</v>
      </c>
      <c r="P273" s="22" t="e">
        <f t="shared" si="91"/>
        <v>#VALUE!</v>
      </c>
      <c r="Q273" s="22" t="e">
        <f t="shared" si="91"/>
        <v>#VALUE!</v>
      </c>
      <c r="R273" s="22" t="e">
        <f t="shared" si="91"/>
        <v>#VALUE!</v>
      </c>
      <c r="S273" s="22" t="e">
        <f t="shared" si="91"/>
        <v>#VALUE!</v>
      </c>
      <c r="T273" s="22" t="e">
        <f t="shared" si="91"/>
        <v>#VALUE!</v>
      </c>
      <c r="U273" s="22" t="e">
        <f t="shared" si="91"/>
        <v>#VALUE!</v>
      </c>
      <c r="V273" s="22" t="e">
        <f t="shared" si="91"/>
        <v>#VALUE!</v>
      </c>
      <c r="W273" s="22" t="e">
        <f t="shared" si="91"/>
        <v>#VALUE!</v>
      </c>
      <c r="X273" s="22" t="e">
        <f t="shared" si="91"/>
        <v>#VALUE!</v>
      </c>
      <c r="Y273" s="22" t="e">
        <f t="shared" si="91"/>
        <v>#VALUE!</v>
      </c>
      <c r="Z273" s="22" t="e">
        <f t="shared" si="91"/>
        <v>#VALUE!</v>
      </c>
      <c r="AA273" s="22" t="e">
        <f t="shared" si="91"/>
        <v>#VALUE!</v>
      </c>
      <c r="AB273" s="22" t="e">
        <f t="shared" si="91"/>
        <v>#VALUE!</v>
      </c>
      <c r="AC273" s="22" t="e">
        <f t="shared" si="91"/>
        <v>#VALUE!</v>
      </c>
      <c r="AD273" s="22" t="e">
        <f t="shared" si="91"/>
        <v>#VALUE!</v>
      </c>
      <c r="AE273" s="22" t="e">
        <f t="shared" si="91"/>
        <v>#VALUE!</v>
      </c>
      <c r="AF273" s="22" t="e">
        <f t="shared" si="91"/>
        <v>#VALUE!</v>
      </c>
      <c r="AG273" s="22" t="e">
        <f t="shared" si="91"/>
        <v>#VALUE!</v>
      </c>
      <c r="AH273" s="37"/>
      <c r="AI273" s="38"/>
    </row>
    <row r="274" spans="2:36" x14ac:dyDescent="0.15">
      <c r="B274" s="20" t="s">
        <v>14</v>
      </c>
      <c r="C274" s="39" t="e">
        <f>IF(EDATE(C259,1)&gt;$G$14,"",EDATE(C259,1))</f>
        <v>#VALUE!</v>
      </c>
      <c r="D274" s="22" t="e">
        <f t="shared" ref="D274:AG274" si="92">IF(D273&gt;$G$14,"",IF(C274=EOMONTH(DATE($C271,$D271,1),0),"",IF(C274="","",C274+1)))</f>
        <v>#VALUE!</v>
      </c>
      <c r="E274" s="22" t="e">
        <f t="shared" si="92"/>
        <v>#VALUE!</v>
      </c>
      <c r="F274" s="22" t="e">
        <f t="shared" si="92"/>
        <v>#VALUE!</v>
      </c>
      <c r="G274" s="22" t="e">
        <f t="shared" si="92"/>
        <v>#VALUE!</v>
      </c>
      <c r="H274" s="22" t="e">
        <f t="shared" si="92"/>
        <v>#VALUE!</v>
      </c>
      <c r="I274" s="22" t="e">
        <f t="shared" si="92"/>
        <v>#VALUE!</v>
      </c>
      <c r="J274" s="22" t="e">
        <f t="shared" si="92"/>
        <v>#VALUE!</v>
      </c>
      <c r="K274" s="22" t="e">
        <f t="shared" si="92"/>
        <v>#VALUE!</v>
      </c>
      <c r="L274" s="22" t="e">
        <f t="shared" si="92"/>
        <v>#VALUE!</v>
      </c>
      <c r="M274" s="22" t="e">
        <f t="shared" si="92"/>
        <v>#VALUE!</v>
      </c>
      <c r="N274" s="22" t="e">
        <f t="shared" si="92"/>
        <v>#VALUE!</v>
      </c>
      <c r="O274" s="22" t="e">
        <f t="shared" si="92"/>
        <v>#VALUE!</v>
      </c>
      <c r="P274" s="22" t="e">
        <f t="shared" si="92"/>
        <v>#VALUE!</v>
      </c>
      <c r="Q274" s="22" t="e">
        <f t="shared" si="92"/>
        <v>#VALUE!</v>
      </c>
      <c r="R274" s="22" t="e">
        <f t="shared" si="92"/>
        <v>#VALUE!</v>
      </c>
      <c r="S274" s="22" t="e">
        <f t="shared" si="92"/>
        <v>#VALUE!</v>
      </c>
      <c r="T274" s="22" t="e">
        <f t="shared" si="92"/>
        <v>#VALUE!</v>
      </c>
      <c r="U274" s="22" t="e">
        <f t="shared" si="92"/>
        <v>#VALUE!</v>
      </c>
      <c r="V274" s="22" t="e">
        <f t="shared" si="92"/>
        <v>#VALUE!</v>
      </c>
      <c r="W274" s="22" t="e">
        <f t="shared" si="92"/>
        <v>#VALUE!</v>
      </c>
      <c r="X274" s="22" t="e">
        <f t="shared" si="92"/>
        <v>#VALUE!</v>
      </c>
      <c r="Y274" s="22" t="e">
        <f t="shared" si="92"/>
        <v>#VALUE!</v>
      </c>
      <c r="Z274" s="22" t="e">
        <f t="shared" si="92"/>
        <v>#VALUE!</v>
      </c>
      <c r="AA274" s="22" t="e">
        <f t="shared" si="92"/>
        <v>#VALUE!</v>
      </c>
      <c r="AB274" s="22" t="e">
        <f t="shared" si="92"/>
        <v>#VALUE!</v>
      </c>
      <c r="AC274" s="22" t="e">
        <f t="shared" si="92"/>
        <v>#VALUE!</v>
      </c>
      <c r="AD274" s="22" t="e">
        <f t="shared" si="92"/>
        <v>#VALUE!</v>
      </c>
      <c r="AE274" s="22" t="e">
        <f t="shared" si="92"/>
        <v>#VALUE!</v>
      </c>
      <c r="AF274" s="22" t="e">
        <f t="shared" si="92"/>
        <v>#VALUE!</v>
      </c>
      <c r="AG274" s="22" t="e">
        <f t="shared" si="92"/>
        <v>#VALUE!</v>
      </c>
      <c r="AH274" s="23" t="s">
        <v>15</v>
      </c>
      <c r="AI274" s="24">
        <f>+COUNTIFS(C275:AG275,"土",C276:AG276,"")+COUNTIFS(C275:AG275,"日",C276:AG276,"")</f>
        <v>0</v>
      </c>
    </row>
    <row r="275" spans="2:36" s="26" customFormat="1" x14ac:dyDescent="0.15">
      <c r="B275" s="40" t="s">
        <v>5</v>
      </c>
      <c r="C275" s="51" t="str">
        <f>IFERROR(TEXT(WEEKDAY(+C274),"aaa"),"")</f>
        <v/>
      </c>
      <c r="D275" s="51" t="str">
        <f t="shared" ref="D275:AG275" si="93">IFERROR(TEXT(WEEKDAY(+D274),"aaa"),"")</f>
        <v/>
      </c>
      <c r="E275" s="51" t="str">
        <f t="shared" si="93"/>
        <v/>
      </c>
      <c r="F275" s="51" t="str">
        <f t="shared" si="93"/>
        <v/>
      </c>
      <c r="G275" s="51" t="str">
        <f t="shared" si="93"/>
        <v/>
      </c>
      <c r="H275" s="51" t="str">
        <f t="shared" si="93"/>
        <v/>
      </c>
      <c r="I275" s="51" t="str">
        <f t="shared" si="93"/>
        <v/>
      </c>
      <c r="J275" s="51" t="str">
        <f t="shared" si="93"/>
        <v/>
      </c>
      <c r="K275" s="51" t="str">
        <f t="shared" si="93"/>
        <v/>
      </c>
      <c r="L275" s="51" t="str">
        <f t="shared" si="93"/>
        <v/>
      </c>
      <c r="M275" s="51" t="str">
        <f t="shared" si="93"/>
        <v/>
      </c>
      <c r="N275" s="51" t="str">
        <f t="shared" si="93"/>
        <v/>
      </c>
      <c r="O275" s="51" t="str">
        <f t="shared" si="93"/>
        <v/>
      </c>
      <c r="P275" s="51" t="str">
        <f t="shared" si="93"/>
        <v/>
      </c>
      <c r="Q275" s="51" t="str">
        <f t="shared" si="93"/>
        <v/>
      </c>
      <c r="R275" s="51" t="str">
        <f t="shared" si="93"/>
        <v/>
      </c>
      <c r="S275" s="51" t="str">
        <f t="shared" si="93"/>
        <v/>
      </c>
      <c r="T275" s="51" t="str">
        <f t="shared" si="93"/>
        <v/>
      </c>
      <c r="U275" s="51" t="str">
        <f t="shared" si="93"/>
        <v/>
      </c>
      <c r="V275" s="51" t="str">
        <f t="shared" si="93"/>
        <v/>
      </c>
      <c r="W275" s="51" t="str">
        <f t="shared" si="93"/>
        <v/>
      </c>
      <c r="X275" s="51" t="str">
        <f t="shared" si="93"/>
        <v/>
      </c>
      <c r="Y275" s="51" t="str">
        <f t="shared" si="93"/>
        <v/>
      </c>
      <c r="Z275" s="51" t="str">
        <f t="shared" si="93"/>
        <v/>
      </c>
      <c r="AA275" s="51" t="str">
        <f t="shared" si="93"/>
        <v/>
      </c>
      <c r="AB275" s="51" t="str">
        <f t="shared" si="93"/>
        <v/>
      </c>
      <c r="AC275" s="51" t="str">
        <f t="shared" si="93"/>
        <v/>
      </c>
      <c r="AD275" s="51" t="str">
        <f t="shared" si="93"/>
        <v/>
      </c>
      <c r="AE275" s="51" t="str">
        <f t="shared" si="93"/>
        <v/>
      </c>
      <c r="AF275" s="51" t="str">
        <f t="shared" si="93"/>
        <v/>
      </c>
      <c r="AG275" s="51" t="str">
        <f t="shared" si="93"/>
        <v/>
      </c>
      <c r="AH275" s="23" t="s">
        <v>17</v>
      </c>
      <c r="AI275" s="24">
        <f>+COUNTIF(C276:AG276,"夏休")+COUNTIF(C276:AG276,"冬休")+COUNTIF(C276:AG276,"中止")+COUNTIF(C276:AG276,"工場")+COUNTIF(C276:AG276,"他")</f>
        <v>0</v>
      </c>
    </row>
    <row r="276" spans="2:36" s="26" customFormat="1" ht="13.5" customHeight="1" x14ac:dyDescent="0.15">
      <c r="B276" s="82" t="s">
        <v>16</v>
      </c>
      <c r="C276" s="84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6"/>
      <c r="AH276" s="27" t="s">
        <v>2</v>
      </c>
      <c r="AI276" s="28">
        <f>COUNT(C274:AG274)-AI275</f>
        <v>0</v>
      </c>
    </row>
    <row r="277" spans="2:36" s="26" customFormat="1" ht="13.5" customHeight="1" x14ac:dyDescent="0.15">
      <c r="B277" s="83"/>
      <c r="C277" s="84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6"/>
      <c r="AH277" s="27" t="s">
        <v>6</v>
      </c>
      <c r="AI277" s="29">
        <f>+COUNTIF(C278:AG279,"休")</f>
        <v>0</v>
      </c>
      <c r="AJ277" s="30" t="e">
        <f>IF(AI278&gt;0.285,"",IF(AI277&lt;AI274,"←計画日数が足りません",""))</f>
        <v>#DIV/0!</v>
      </c>
    </row>
    <row r="278" spans="2:36" s="26" customFormat="1" ht="13.5" customHeight="1" x14ac:dyDescent="0.15">
      <c r="B278" s="77" t="s">
        <v>0</v>
      </c>
      <c r="C278" s="78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70"/>
      <c r="AH278" s="27" t="s">
        <v>8</v>
      </c>
      <c r="AI278" s="31" t="e">
        <f>+AI277/AI276</f>
        <v>#DIV/0!</v>
      </c>
    </row>
    <row r="279" spans="2:36" s="26" customFormat="1" x14ac:dyDescent="0.15">
      <c r="B279" s="77"/>
      <c r="C279" s="78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70"/>
      <c r="AH279" s="27" t="s">
        <v>9</v>
      </c>
      <c r="AI279" s="29">
        <f>+COUNTA(C280:AG281)</f>
        <v>0</v>
      </c>
    </row>
    <row r="280" spans="2:36" s="26" customFormat="1" x14ac:dyDescent="0.15">
      <c r="B280" s="71" t="s">
        <v>7</v>
      </c>
      <c r="C280" s="73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5"/>
      <c r="AH280" s="32" t="s">
        <v>4</v>
      </c>
      <c r="AI280" s="33" t="e">
        <f>+AI279/AI276</f>
        <v>#DIV/0!</v>
      </c>
    </row>
    <row r="281" spans="2:36" s="26" customFormat="1" x14ac:dyDescent="0.15">
      <c r="B281" s="72"/>
      <c r="C281" s="74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6"/>
      <c r="AH281" s="34"/>
      <c r="AI281" s="35"/>
      <c r="AJ281" s="30"/>
    </row>
    <row r="282" spans="2:36" hidden="1" x14ac:dyDescent="0.15">
      <c r="B282" s="15"/>
      <c r="C282" s="46" t="e">
        <f t="shared" ref="C282:AG282" si="94">IF(AND(DAY(C274)&gt;=22,DAY(C274)&lt;=28,C275="土"),1,0)</f>
        <v>#VALUE!</v>
      </c>
      <c r="D282" s="46" t="e">
        <f t="shared" si="94"/>
        <v>#VALUE!</v>
      </c>
      <c r="E282" s="46" t="e">
        <f t="shared" si="94"/>
        <v>#VALUE!</v>
      </c>
      <c r="F282" s="46" t="e">
        <f t="shared" si="94"/>
        <v>#VALUE!</v>
      </c>
      <c r="G282" s="46" t="e">
        <f t="shared" si="94"/>
        <v>#VALUE!</v>
      </c>
      <c r="H282" s="46" t="e">
        <f t="shared" si="94"/>
        <v>#VALUE!</v>
      </c>
      <c r="I282" s="46" t="e">
        <f t="shared" si="94"/>
        <v>#VALUE!</v>
      </c>
      <c r="J282" s="46" t="e">
        <f t="shared" si="94"/>
        <v>#VALUE!</v>
      </c>
      <c r="K282" s="46" t="e">
        <f t="shared" si="94"/>
        <v>#VALUE!</v>
      </c>
      <c r="L282" s="46" t="e">
        <f t="shared" si="94"/>
        <v>#VALUE!</v>
      </c>
      <c r="M282" s="46" t="e">
        <f t="shared" si="94"/>
        <v>#VALUE!</v>
      </c>
      <c r="N282" s="46" t="e">
        <f t="shared" si="94"/>
        <v>#VALUE!</v>
      </c>
      <c r="O282" s="46" t="e">
        <f t="shared" si="94"/>
        <v>#VALUE!</v>
      </c>
      <c r="P282" s="46" t="e">
        <f t="shared" si="94"/>
        <v>#VALUE!</v>
      </c>
      <c r="Q282" s="46" t="e">
        <f t="shared" si="94"/>
        <v>#VALUE!</v>
      </c>
      <c r="R282" s="46" t="e">
        <f t="shared" si="94"/>
        <v>#VALUE!</v>
      </c>
      <c r="S282" s="46" t="e">
        <f t="shared" si="94"/>
        <v>#VALUE!</v>
      </c>
      <c r="T282" s="46" t="e">
        <f t="shared" si="94"/>
        <v>#VALUE!</v>
      </c>
      <c r="U282" s="46" t="e">
        <f t="shared" si="94"/>
        <v>#VALUE!</v>
      </c>
      <c r="V282" s="46" t="e">
        <f t="shared" si="94"/>
        <v>#VALUE!</v>
      </c>
      <c r="W282" s="46" t="e">
        <f t="shared" si="94"/>
        <v>#VALUE!</v>
      </c>
      <c r="X282" s="46" t="e">
        <f t="shared" si="94"/>
        <v>#VALUE!</v>
      </c>
      <c r="Y282" s="46" t="e">
        <f t="shared" si="94"/>
        <v>#VALUE!</v>
      </c>
      <c r="Z282" s="46" t="e">
        <f t="shared" si="94"/>
        <v>#VALUE!</v>
      </c>
      <c r="AA282" s="46" t="e">
        <f t="shared" si="94"/>
        <v>#VALUE!</v>
      </c>
      <c r="AB282" s="46" t="e">
        <f t="shared" si="94"/>
        <v>#VALUE!</v>
      </c>
      <c r="AC282" s="46" t="e">
        <f t="shared" si="94"/>
        <v>#VALUE!</v>
      </c>
      <c r="AD282" s="46" t="e">
        <f t="shared" si="94"/>
        <v>#VALUE!</v>
      </c>
      <c r="AE282" s="46" t="e">
        <f t="shared" si="94"/>
        <v>#VALUE!</v>
      </c>
      <c r="AF282" s="46" t="e">
        <f t="shared" si="94"/>
        <v>#VALUE!</v>
      </c>
      <c r="AG282" s="46" t="e">
        <f t="shared" si="94"/>
        <v>#VALUE!</v>
      </c>
      <c r="AH282" s="47" t="s">
        <v>18</v>
      </c>
      <c r="AI282" s="48">
        <f>_xlfn.AGGREGATE(9,6,C282:AG282)</f>
        <v>0</v>
      </c>
      <c r="AJ282" s="30"/>
    </row>
    <row r="283" spans="2:36" hidden="1" x14ac:dyDescent="0.15">
      <c r="B283" s="15"/>
      <c r="C283" s="49" t="e">
        <f t="shared" ref="C283:AG283" si="95">IF(AND(DAY(C274)&gt;=22,DAY(C274)&lt;=28,C275="土",OR(C280="休",C280="雨")),1,0)</f>
        <v>#VALUE!</v>
      </c>
      <c r="D283" s="49" t="e">
        <f t="shared" si="95"/>
        <v>#VALUE!</v>
      </c>
      <c r="E283" s="49" t="e">
        <f t="shared" si="95"/>
        <v>#VALUE!</v>
      </c>
      <c r="F283" s="49" t="e">
        <f t="shared" si="95"/>
        <v>#VALUE!</v>
      </c>
      <c r="G283" s="49" t="e">
        <f t="shared" si="95"/>
        <v>#VALUE!</v>
      </c>
      <c r="H283" s="49" t="e">
        <f t="shared" si="95"/>
        <v>#VALUE!</v>
      </c>
      <c r="I283" s="49" t="e">
        <f t="shared" si="95"/>
        <v>#VALUE!</v>
      </c>
      <c r="J283" s="49" t="e">
        <f t="shared" si="95"/>
        <v>#VALUE!</v>
      </c>
      <c r="K283" s="49" t="e">
        <f t="shared" si="95"/>
        <v>#VALUE!</v>
      </c>
      <c r="L283" s="49" t="e">
        <f t="shared" si="95"/>
        <v>#VALUE!</v>
      </c>
      <c r="M283" s="49" t="e">
        <f t="shared" si="95"/>
        <v>#VALUE!</v>
      </c>
      <c r="N283" s="49" t="e">
        <f t="shared" si="95"/>
        <v>#VALUE!</v>
      </c>
      <c r="O283" s="49" t="e">
        <f t="shared" si="95"/>
        <v>#VALUE!</v>
      </c>
      <c r="P283" s="49" t="e">
        <f t="shared" si="95"/>
        <v>#VALUE!</v>
      </c>
      <c r="Q283" s="49" t="e">
        <f t="shared" si="95"/>
        <v>#VALUE!</v>
      </c>
      <c r="R283" s="49" t="e">
        <f t="shared" si="95"/>
        <v>#VALUE!</v>
      </c>
      <c r="S283" s="49" t="e">
        <f t="shared" si="95"/>
        <v>#VALUE!</v>
      </c>
      <c r="T283" s="49" t="e">
        <f t="shared" si="95"/>
        <v>#VALUE!</v>
      </c>
      <c r="U283" s="49" t="e">
        <f t="shared" si="95"/>
        <v>#VALUE!</v>
      </c>
      <c r="V283" s="49" t="e">
        <f t="shared" si="95"/>
        <v>#VALUE!</v>
      </c>
      <c r="W283" s="49" t="e">
        <f t="shared" si="95"/>
        <v>#VALUE!</v>
      </c>
      <c r="X283" s="49" t="e">
        <f t="shared" si="95"/>
        <v>#VALUE!</v>
      </c>
      <c r="Y283" s="49" t="e">
        <f t="shared" si="95"/>
        <v>#VALUE!</v>
      </c>
      <c r="Z283" s="49" t="e">
        <f t="shared" si="95"/>
        <v>#VALUE!</v>
      </c>
      <c r="AA283" s="49" t="e">
        <f t="shared" si="95"/>
        <v>#VALUE!</v>
      </c>
      <c r="AB283" s="49" t="e">
        <f t="shared" si="95"/>
        <v>#VALUE!</v>
      </c>
      <c r="AC283" s="49" t="e">
        <f t="shared" si="95"/>
        <v>#VALUE!</v>
      </c>
      <c r="AD283" s="49" t="e">
        <f t="shared" si="95"/>
        <v>#VALUE!</v>
      </c>
      <c r="AE283" s="49" t="e">
        <f t="shared" si="95"/>
        <v>#VALUE!</v>
      </c>
      <c r="AF283" s="49" t="e">
        <f t="shared" si="95"/>
        <v>#VALUE!</v>
      </c>
      <c r="AG283" s="49" t="e">
        <f t="shared" si="95"/>
        <v>#VALUE!</v>
      </c>
      <c r="AH283" s="50" t="s">
        <v>19</v>
      </c>
      <c r="AI283" s="48">
        <f>_xlfn.AGGREGATE(9,6,C283:AG283)</f>
        <v>0</v>
      </c>
      <c r="AJ283" s="30"/>
    </row>
    <row r="285" spans="2:36" hidden="1" x14ac:dyDescent="0.15">
      <c r="C285" s="2" t="e">
        <f>YEAR(C288)</f>
        <v>#VALUE!</v>
      </c>
      <c r="D285" s="2" t="e">
        <f>MONTH(C288)</f>
        <v>#VALUE!</v>
      </c>
    </row>
    <row r="286" spans="2:36" x14ac:dyDescent="0.15">
      <c r="B286" s="6" t="s">
        <v>13</v>
      </c>
      <c r="C286" s="79" t="e">
        <f>C288</f>
        <v>#VALUE!</v>
      </c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1"/>
    </row>
    <row r="287" spans="2:36" hidden="1" x14ac:dyDescent="0.15">
      <c r="B287" s="36"/>
      <c r="C287" s="22" t="e">
        <f>DATE($C285,$D285,1)</f>
        <v>#VALUE!</v>
      </c>
      <c r="D287" s="22" t="e">
        <f t="shared" ref="D287:AG287" si="96">C287+1</f>
        <v>#VALUE!</v>
      </c>
      <c r="E287" s="22" t="e">
        <f t="shared" si="96"/>
        <v>#VALUE!</v>
      </c>
      <c r="F287" s="22" t="e">
        <f t="shared" si="96"/>
        <v>#VALUE!</v>
      </c>
      <c r="G287" s="22" t="e">
        <f t="shared" si="96"/>
        <v>#VALUE!</v>
      </c>
      <c r="H287" s="22" t="e">
        <f t="shared" si="96"/>
        <v>#VALUE!</v>
      </c>
      <c r="I287" s="22" t="e">
        <f t="shared" si="96"/>
        <v>#VALUE!</v>
      </c>
      <c r="J287" s="22" t="e">
        <f t="shared" si="96"/>
        <v>#VALUE!</v>
      </c>
      <c r="K287" s="22" t="e">
        <f t="shared" si="96"/>
        <v>#VALUE!</v>
      </c>
      <c r="L287" s="22" t="e">
        <f t="shared" si="96"/>
        <v>#VALUE!</v>
      </c>
      <c r="M287" s="22" t="e">
        <f t="shared" si="96"/>
        <v>#VALUE!</v>
      </c>
      <c r="N287" s="22" t="e">
        <f t="shared" si="96"/>
        <v>#VALUE!</v>
      </c>
      <c r="O287" s="22" t="e">
        <f t="shared" si="96"/>
        <v>#VALUE!</v>
      </c>
      <c r="P287" s="22" t="e">
        <f t="shared" si="96"/>
        <v>#VALUE!</v>
      </c>
      <c r="Q287" s="22" t="e">
        <f t="shared" si="96"/>
        <v>#VALUE!</v>
      </c>
      <c r="R287" s="22" t="e">
        <f t="shared" si="96"/>
        <v>#VALUE!</v>
      </c>
      <c r="S287" s="22" t="e">
        <f t="shared" si="96"/>
        <v>#VALUE!</v>
      </c>
      <c r="T287" s="22" t="e">
        <f t="shared" si="96"/>
        <v>#VALUE!</v>
      </c>
      <c r="U287" s="22" t="e">
        <f t="shared" si="96"/>
        <v>#VALUE!</v>
      </c>
      <c r="V287" s="22" t="e">
        <f t="shared" si="96"/>
        <v>#VALUE!</v>
      </c>
      <c r="W287" s="22" t="e">
        <f t="shared" si="96"/>
        <v>#VALUE!</v>
      </c>
      <c r="X287" s="22" t="e">
        <f t="shared" si="96"/>
        <v>#VALUE!</v>
      </c>
      <c r="Y287" s="22" t="e">
        <f t="shared" si="96"/>
        <v>#VALUE!</v>
      </c>
      <c r="Z287" s="22" t="e">
        <f t="shared" si="96"/>
        <v>#VALUE!</v>
      </c>
      <c r="AA287" s="22" t="e">
        <f t="shared" si="96"/>
        <v>#VALUE!</v>
      </c>
      <c r="AB287" s="22" t="e">
        <f t="shared" si="96"/>
        <v>#VALUE!</v>
      </c>
      <c r="AC287" s="22" t="e">
        <f t="shared" si="96"/>
        <v>#VALUE!</v>
      </c>
      <c r="AD287" s="22" t="e">
        <f t="shared" si="96"/>
        <v>#VALUE!</v>
      </c>
      <c r="AE287" s="22" t="e">
        <f t="shared" si="96"/>
        <v>#VALUE!</v>
      </c>
      <c r="AF287" s="22" t="e">
        <f t="shared" si="96"/>
        <v>#VALUE!</v>
      </c>
      <c r="AG287" s="22" t="e">
        <f t="shared" si="96"/>
        <v>#VALUE!</v>
      </c>
      <c r="AH287" s="37"/>
      <c r="AI287" s="38"/>
    </row>
    <row r="288" spans="2:36" x14ac:dyDescent="0.15">
      <c r="B288" s="20" t="s">
        <v>14</v>
      </c>
      <c r="C288" s="39" t="e">
        <f>IF(EDATE(C273,1)&gt;$G$14,"",EDATE(C273,1))</f>
        <v>#VALUE!</v>
      </c>
      <c r="D288" s="22" t="e">
        <f t="shared" ref="D288:AG288" si="97">IF(D287&gt;$G$14,"",IF(C288=EOMONTH(DATE($C285,$D285,1),0),"",IF(C288="","",C288+1)))</f>
        <v>#VALUE!</v>
      </c>
      <c r="E288" s="22" t="e">
        <f t="shared" si="97"/>
        <v>#VALUE!</v>
      </c>
      <c r="F288" s="22" t="e">
        <f t="shared" si="97"/>
        <v>#VALUE!</v>
      </c>
      <c r="G288" s="22" t="e">
        <f t="shared" si="97"/>
        <v>#VALUE!</v>
      </c>
      <c r="H288" s="22" t="e">
        <f t="shared" si="97"/>
        <v>#VALUE!</v>
      </c>
      <c r="I288" s="22" t="e">
        <f t="shared" si="97"/>
        <v>#VALUE!</v>
      </c>
      <c r="J288" s="22" t="e">
        <f t="shared" si="97"/>
        <v>#VALUE!</v>
      </c>
      <c r="K288" s="22" t="e">
        <f t="shared" si="97"/>
        <v>#VALUE!</v>
      </c>
      <c r="L288" s="22" t="e">
        <f t="shared" si="97"/>
        <v>#VALUE!</v>
      </c>
      <c r="M288" s="22" t="e">
        <f t="shared" si="97"/>
        <v>#VALUE!</v>
      </c>
      <c r="N288" s="22" t="e">
        <f t="shared" si="97"/>
        <v>#VALUE!</v>
      </c>
      <c r="O288" s="22" t="e">
        <f t="shared" si="97"/>
        <v>#VALUE!</v>
      </c>
      <c r="P288" s="22" t="e">
        <f t="shared" si="97"/>
        <v>#VALUE!</v>
      </c>
      <c r="Q288" s="22" t="e">
        <f t="shared" si="97"/>
        <v>#VALUE!</v>
      </c>
      <c r="R288" s="22" t="e">
        <f t="shared" si="97"/>
        <v>#VALUE!</v>
      </c>
      <c r="S288" s="22" t="e">
        <f t="shared" si="97"/>
        <v>#VALUE!</v>
      </c>
      <c r="T288" s="22" t="e">
        <f t="shared" si="97"/>
        <v>#VALUE!</v>
      </c>
      <c r="U288" s="22" t="e">
        <f t="shared" si="97"/>
        <v>#VALUE!</v>
      </c>
      <c r="V288" s="22" t="e">
        <f t="shared" si="97"/>
        <v>#VALUE!</v>
      </c>
      <c r="W288" s="22" t="e">
        <f t="shared" si="97"/>
        <v>#VALUE!</v>
      </c>
      <c r="X288" s="22" t="e">
        <f t="shared" si="97"/>
        <v>#VALUE!</v>
      </c>
      <c r="Y288" s="22" t="e">
        <f t="shared" si="97"/>
        <v>#VALUE!</v>
      </c>
      <c r="Z288" s="22" t="e">
        <f t="shared" si="97"/>
        <v>#VALUE!</v>
      </c>
      <c r="AA288" s="22" t="e">
        <f t="shared" si="97"/>
        <v>#VALUE!</v>
      </c>
      <c r="AB288" s="22" t="e">
        <f t="shared" si="97"/>
        <v>#VALUE!</v>
      </c>
      <c r="AC288" s="22" t="e">
        <f t="shared" si="97"/>
        <v>#VALUE!</v>
      </c>
      <c r="AD288" s="22" t="e">
        <f t="shared" si="97"/>
        <v>#VALUE!</v>
      </c>
      <c r="AE288" s="22" t="e">
        <f t="shared" si="97"/>
        <v>#VALUE!</v>
      </c>
      <c r="AF288" s="22" t="e">
        <f t="shared" si="97"/>
        <v>#VALUE!</v>
      </c>
      <c r="AG288" s="22" t="e">
        <f t="shared" si="97"/>
        <v>#VALUE!</v>
      </c>
      <c r="AH288" s="23" t="s">
        <v>15</v>
      </c>
      <c r="AI288" s="24">
        <f>+COUNTIFS(C289:AG289,"土",C290:AG290,"")+COUNTIFS(C289:AG289,"日",C290:AG290,"")</f>
        <v>0</v>
      </c>
    </row>
    <row r="289" spans="2:36" s="26" customFormat="1" x14ac:dyDescent="0.15">
      <c r="B289" s="40" t="s">
        <v>5</v>
      </c>
      <c r="C289" s="51" t="str">
        <f>IFERROR(TEXT(WEEKDAY(+C288),"aaa"),"")</f>
        <v/>
      </c>
      <c r="D289" s="51" t="str">
        <f t="shared" ref="D289:AG289" si="98">IFERROR(TEXT(WEEKDAY(+D288),"aaa"),"")</f>
        <v/>
      </c>
      <c r="E289" s="51" t="str">
        <f t="shared" si="98"/>
        <v/>
      </c>
      <c r="F289" s="51" t="str">
        <f t="shared" si="98"/>
        <v/>
      </c>
      <c r="G289" s="51" t="str">
        <f t="shared" si="98"/>
        <v/>
      </c>
      <c r="H289" s="51" t="str">
        <f t="shared" si="98"/>
        <v/>
      </c>
      <c r="I289" s="51" t="str">
        <f t="shared" si="98"/>
        <v/>
      </c>
      <c r="J289" s="51" t="str">
        <f t="shared" si="98"/>
        <v/>
      </c>
      <c r="K289" s="51" t="str">
        <f t="shared" si="98"/>
        <v/>
      </c>
      <c r="L289" s="51" t="str">
        <f t="shared" si="98"/>
        <v/>
      </c>
      <c r="M289" s="51" t="str">
        <f t="shared" si="98"/>
        <v/>
      </c>
      <c r="N289" s="51" t="str">
        <f t="shared" si="98"/>
        <v/>
      </c>
      <c r="O289" s="51" t="str">
        <f t="shared" si="98"/>
        <v/>
      </c>
      <c r="P289" s="51" t="str">
        <f t="shared" si="98"/>
        <v/>
      </c>
      <c r="Q289" s="51" t="str">
        <f t="shared" si="98"/>
        <v/>
      </c>
      <c r="R289" s="51" t="str">
        <f t="shared" si="98"/>
        <v/>
      </c>
      <c r="S289" s="51" t="str">
        <f t="shared" si="98"/>
        <v/>
      </c>
      <c r="T289" s="51" t="str">
        <f t="shared" si="98"/>
        <v/>
      </c>
      <c r="U289" s="51" t="str">
        <f t="shared" si="98"/>
        <v/>
      </c>
      <c r="V289" s="51" t="str">
        <f t="shared" si="98"/>
        <v/>
      </c>
      <c r="W289" s="51" t="str">
        <f t="shared" si="98"/>
        <v/>
      </c>
      <c r="X289" s="51" t="str">
        <f t="shared" si="98"/>
        <v/>
      </c>
      <c r="Y289" s="51" t="str">
        <f t="shared" si="98"/>
        <v/>
      </c>
      <c r="Z289" s="51" t="str">
        <f t="shared" si="98"/>
        <v/>
      </c>
      <c r="AA289" s="51" t="str">
        <f t="shared" si="98"/>
        <v/>
      </c>
      <c r="AB289" s="51" t="str">
        <f t="shared" si="98"/>
        <v/>
      </c>
      <c r="AC289" s="51" t="str">
        <f t="shared" si="98"/>
        <v/>
      </c>
      <c r="AD289" s="51" t="str">
        <f t="shared" si="98"/>
        <v/>
      </c>
      <c r="AE289" s="51" t="str">
        <f t="shared" si="98"/>
        <v/>
      </c>
      <c r="AF289" s="51" t="str">
        <f t="shared" si="98"/>
        <v/>
      </c>
      <c r="AG289" s="51" t="str">
        <f t="shared" si="98"/>
        <v/>
      </c>
      <c r="AH289" s="23" t="s">
        <v>17</v>
      </c>
      <c r="AI289" s="24">
        <f>+COUNTIF(C290:AG290,"夏休")+COUNTIF(C290:AG290,"冬休")+COUNTIF(C290:AG290,"中止")+COUNTIF(C290:AG290,"工場")+COUNTIF(C290:AG290,"他")</f>
        <v>0</v>
      </c>
    </row>
    <row r="290" spans="2:36" s="26" customFormat="1" ht="13.5" customHeight="1" x14ac:dyDescent="0.15">
      <c r="B290" s="82" t="s">
        <v>16</v>
      </c>
      <c r="C290" s="84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6"/>
      <c r="AH290" s="27" t="s">
        <v>2</v>
      </c>
      <c r="AI290" s="28">
        <f>COUNT(C288:AG288)-AI289</f>
        <v>0</v>
      </c>
    </row>
    <row r="291" spans="2:36" s="26" customFormat="1" ht="13.5" customHeight="1" x14ac:dyDescent="0.15">
      <c r="B291" s="83"/>
      <c r="C291" s="84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6"/>
      <c r="AH291" s="27" t="s">
        <v>6</v>
      </c>
      <c r="AI291" s="29">
        <f>+COUNTIF(C292:AG293,"休")</f>
        <v>0</v>
      </c>
      <c r="AJ291" s="30" t="e">
        <f>IF(AI292&gt;0.285,"",IF(AI291&lt;AI288,"←計画日数が足りません",""))</f>
        <v>#DIV/0!</v>
      </c>
    </row>
    <row r="292" spans="2:36" s="26" customFormat="1" ht="13.5" customHeight="1" x14ac:dyDescent="0.15">
      <c r="B292" s="77" t="s">
        <v>0</v>
      </c>
      <c r="C292" s="78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70"/>
      <c r="AH292" s="27" t="s">
        <v>8</v>
      </c>
      <c r="AI292" s="31" t="e">
        <f>+AI291/AI290</f>
        <v>#DIV/0!</v>
      </c>
    </row>
    <row r="293" spans="2:36" s="26" customFormat="1" x14ac:dyDescent="0.15">
      <c r="B293" s="77"/>
      <c r="C293" s="78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70"/>
      <c r="AH293" s="27" t="s">
        <v>9</v>
      </c>
      <c r="AI293" s="29">
        <f>+COUNTA(C294:AG295)</f>
        <v>0</v>
      </c>
    </row>
    <row r="294" spans="2:36" s="26" customFormat="1" x14ac:dyDescent="0.15">
      <c r="B294" s="71" t="s">
        <v>7</v>
      </c>
      <c r="C294" s="73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5"/>
      <c r="AH294" s="32" t="s">
        <v>4</v>
      </c>
      <c r="AI294" s="33" t="e">
        <f>+AI293/AI290</f>
        <v>#DIV/0!</v>
      </c>
    </row>
    <row r="295" spans="2:36" s="26" customFormat="1" x14ac:dyDescent="0.15">
      <c r="B295" s="72"/>
      <c r="C295" s="74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6"/>
      <c r="AH295" s="34"/>
      <c r="AI295" s="35"/>
      <c r="AJ295" s="30"/>
    </row>
    <row r="296" spans="2:36" hidden="1" x14ac:dyDescent="0.15">
      <c r="B296" s="15"/>
      <c r="C296" s="46" t="e">
        <f t="shared" ref="C296:AG296" si="99">IF(AND(DAY(C288)&gt;=22,DAY(C288)&lt;=28,C289="土"),1,0)</f>
        <v>#VALUE!</v>
      </c>
      <c r="D296" s="46" t="e">
        <f t="shared" si="99"/>
        <v>#VALUE!</v>
      </c>
      <c r="E296" s="46" t="e">
        <f t="shared" si="99"/>
        <v>#VALUE!</v>
      </c>
      <c r="F296" s="46" t="e">
        <f t="shared" si="99"/>
        <v>#VALUE!</v>
      </c>
      <c r="G296" s="46" t="e">
        <f t="shared" si="99"/>
        <v>#VALUE!</v>
      </c>
      <c r="H296" s="46" t="e">
        <f t="shared" si="99"/>
        <v>#VALUE!</v>
      </c>
      <c r="I296" s="46" t="e">
        <f t="shared" si="99"/>
        <v>#VALUE!</v>
      </c>
      <c r="J296" s="46" t="e">
        <f t="shared" si="99"/>
        <v>#VALUE!</v>
      </c>
      <c r="K296" s="46" t="e">
        <f t="shared" si="99"/>
        <v>#VALUE!</v>
      </c>
      <c r="L296" s="46" t="e">
        <f t="shared" si="99"/>
        <v>#VALUE!</v>
      </c>
      <c r="M296" s="46" t="e">
        <f t="shared" si="99"/>
        <v>#VALUE!</v>
      </c>
      <c r="N296" s="46" t="e">
        <f t="shared" si="99"/>
        <v>#VALUE!</v>
      </c>
      <c r="O296" s="46" t="e">
        <f t="shared" si="99"/>
        <v>#VALUE!</v>
      </c>
      <c r="P296" s="46" t="e">
        <f t="shared" si="99"/>
        <v>#VALUE!</v>
      </c>
      <c r="Q296" s="46" t="e">
        <f t="shared" si="99"/>
        <v>#VALUE!</v>
      </c>
      <c r="R296" s="46" t="e">
        <f t="shared" si="99"/>
        <v>#VALUE!</v>
      </c>
      <c r="S296" s="46" t="e">
        <f t="shared" si="99"/>
        <v>#VALUE!</v>
      </c>
      <c r="T296" s="46" t="e">
        <f t="shared" si="99"/>
        <v>#VALUE!</v>
      </c>
      <c r="U296" s="46" t="e">
        <f t="shared" si="99"/>
        <v>#VALUE!</v>
      </c>
      <c r="V296" s="46" t="e">
        <f t="shared" si="99"/>
        <v>#VALUE!</v>
      </c>
      <c r="W296" s="46" t="e">
        <f t="shared" si="99"/>
        <v>#VALUE!</v>
      </c>
      <c r="X296" s="46" t="e">
        <f t="shared" si="99"/>
        <v>#VALUE!</v>
      </c>
      <c r="Y296" s="46" t="e">
        <f t="shared" si="99"/>
        <v>#VALUE!</v>
      </c>
      <c r="Z296" s="46" t="e">
        <f t="shared" si="99"/>
        <v>#VALUE!</v>
      </c>
      <c r="AA296" s="46" t="e">
        <f t="shared" si="99"/>
        <v>#VALUE!</v>
      </c>
      <c r="AB296" s="46" t="e">
        <f t="shared" si="99"/>
        <v>#VALUE!</v>
      </c>
      <c r="AC296" s="46" t="e">
        <f t="shared" si="99"/>
        <v>#VALUE!</v>
      </c>
      <c r="AD296" s="46" t="e">
        <f t="shared" si="99"/>
        <v>#VALUE!</v>
      </c>
      <c r="AE296" s="46" t="e">
        <f t="shared" si="99"/>
        <v>#VALUE!</v>
      </c>
      <c r="AF296" s="46" t="e">
        <f t="shared" si="99"/>
        <v>#VALUE!</v>
      </c>
      <c r="AG296" s="46" t="e">
        <f t="shared" si="99"/>
        <v>#VALUE!</v>
      </c>
      <c r="AH296" s="47" t="s">
        <v>18</v>
      </c>
      <c r="AI296" s="48">
        <f>_xlfn.AGGREGATE(9,6,C296:AG296)</f>
        <v>0</v>
      </c>
      <c r="AJ296" s="30"/>
    </row>
    <row r="297" spans="2:36" hidden="1" x14ac:dyDescent="0.15">
      <c r="B297" s="15"/>
      <c r="C297" s="49" t="e">
        <f t="shared" ref="C297:AG297" si="100">IF(AND(DAY(C288)&gt;=22,DAY(C288)&lt;=28,C289="土",OR(C294="休",C294="雨")),1,0)</f>
        <v>#VALUE!</v>
      </c>
      <c r="D297" s="49" t="e">
        <f t="shared" si="100"/>
        <v>#VALUE!</v>
      </c>
      <c r="E297" s="49" t="e">
        <f t="shared" si="100"/>
        <v>#VALUE!</v>
      </c>
      <c r="F297" s="49" t="e">
        <f t="shared" si="100"/>
        <v>#VALUE!</v>
      </c>
      <c r="G297" s="49" t="e">
        <f t="shared" si="100"/>
        <v>#VALUE!</v>
      </c>
      <c r="H297" s="49" t="e">
        <f t="shared" si="100"/>
        <v>#VALUE!</v>
      </c>
      <c r="I297" s="49" t="e">
        <f t="shared" si="100"/>
        <v>#VALUE!</v>
      </c>
      <c r="J297" s="49" t="e">
        <f t="shared" si="100"/>
        <v>#VALUE!</v>
      </c>
      <c r="K297" s="49" t="e">
        <f t="shared" si="100"/>
        <v>#VALUE!</v>
      </c>
      <c r="L297" s="49" t="e">
        <f t="shared" si="100"/>
        <v>#VALUE!</v>
      </c>
      <c r="M297" s="49" t="e">
        <f t="shared" si="100"/>
        <v>#VALUE!</v>
      </c>
      <c r="N297" s="49" t="e">
        <f t="shared" si="100"/>
        <v>#VALUE!</v>
      </c>
      <c r="O297" s="49" t="e">
        <f t="shared" si="100"/>
        <v>#VALUE!</v>
      </c>
      <c r="P297" s="49" t="e">
        <f t="shared" si="100"/>
        <v>#VALUE!</v>
      </c>
      <c r="Q297" s="49" t="e">
        <f t="shared" si="100"/>
        <v>#VALUE!</v>
      </c>
      <c r="R297" s="49" t="e">
        <f t="shared" si="100"/>
        <v>#VALUE!</v>
      </c>
      <c r="S297" s="49" t="e">
        <f t="shared" si="100"/>
        <v>#VALUE!</v>
      </c>
      <c r="T297" s="49" t="e">
        <f t="shared" si="100"/>
        <v>#VALUE!</v>
      </c>
      <c r="U297" s="49" t="e">
        <f t="shared" si="100"/>
        <v>#VALUE!</v>
      </c>
      <c r="V297" s="49" t="e">
        <f t="shared" si="100"/>
        <v>#VALUE!</v>
      </c>
      <c r="W297" s="49" t="e">
        <f t="shared" si="100"/>
        <v>#VALUE!</v>
      </c>
      <c r="X297" s="49" t="e">
        <f t="shared" si="100"/>
        <v>#VALUE!</v>
      </c>
      <c r="Y297" s="49" t="e">
        <f t="shared" si="100"/>
        <v>#VALUE!</v>
      </c>
      <c r="Z297" s="49" t="e">
        <f t="shared" si="100"/>
        <v>#VALUE!</v>
      </c>
      <c r="AA297" s="49" t="e">
        <f t="shared" si="100"/>
        <v>#VALUE!</v>
      </c>
      <c r="AB297" s="49" t="e">
        <f t="shared" si="100"/>
        <v>#VALUE!</v>
      </c>
      <c r="AC297" s="49" t="e">
        <f t="shared" si="100"/>
        <v>#VALUE!</v>
      </c>
      <c r="AD297" s="49" t="e">
        <f t="shared" si="100"/>
        <v>#VALUE!</v>
      </c>
      <c r="AE297" s="49" t="e">
        <f t="shared" si="100"/>
        <v>#VALUE!</v>
      </c>
      <c r="AF297" s="49" t="e">
        <f t="shared" si="100"/>
        <v>#VALUE!</v>
      </c>
      <c r="AG297" s="49" t="e">
        <f t="shared" si="100"/>
        <v>#VALUE!</v>
      </c>
      <c r="AH297" s="50" t="s">
        <v>19</v>
      </c>
      <c r="AI297" s="48">
        <f>_xlfn.AGGREGATE(9,6,C297:AG297)</f>
        <v>0</v>
      </c>
      <c r="AJ297" s="30"/>
    </row>
    <row r="299" spans="2:36" hidden="1" x14ac:dyDescent="0.15">
      <c r="C299" s="2" t="e">
        <f>YEAR(C302)</f>
        <v>#VALUE!</v>
      </c>
      <c r="D299" s="2" t="e">
        <f>MONTH(C302)</f>
        <v>#VALUE!</v>
      </c>
    </row>
    <row r="300" spans="2:36" x14ac:dyDescent="0.15">
      <c r="B300" s="6" t="s">
        <v>13</v>
      </c>
      <c r="C300" s="79" t="e">
        <f>C302</f>
        <v>#VALUE!</v>
      </c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1"/>
    </row>
    <row r="301" spans="2:36" hidden="1" x14ac:dyDescent="0.15">
      <c r="B301" s="36"/>
      <c r="C301" s="22" t="e">
        <f>DATE($C299,$D299,1)</f>
        <v>#VALUE!</v>
      </c>
      <c r="D301" s="22" t="e">
        <f t="shared" ref="D301:AG301" si="101">C301+1</f>
        <v>#VALUE!</v>
      </c>
      <c r="E301" s="22" t="e">
        <f t="shared" si="101"/>
        <v>#VALUE!</v>
      </c>
      <c r="F301" s="22" t="e">
        <f t="shared" si="101"/>
        <v>#VALUE!</v>
      </c>
      <c r="G301" s="22" t="e">
        <f t="shared" si="101"/>
        <v>#VALUE!</v>
      </c>
      <c r="H301" s="22" t="e">
        <f t="shared" si="101"/>
        <v>#VALUE!</v>
      </c>
      <c r="I301" s="22" t="e">
        <f t="shared" si="101"/>
        <v>#VALUE!</v>
      </c>
      <c r="J301" s="22" t="e">
        <f t="shared" si="101"/>
        <v>#VALUE!</v>
      </c>
      <c r="K301" s="22" t="e">
        <f t="shared" si="101"/>
        <v>#VALUE!</v>
      </c>
      <c r="L301" s="22" t="e">
        <f t="shared" si="101"/>
        <v>#VALUE!</v>
      </c>
      <c r="M301" s="22" t="e">
        <f t="shared" si="101"/>
        <v>#VALUE!</v>
      </c>
      <c r="N301" s="22" t="e">
        <f t="shared" si="101"/>
        <v>#VALUE!</v>
      </c>
      <c r="O301" s="22" t="e">
        <f t="shared" si="101"/>
        <v>#VALUE!</v>
      </c>
      <c r="P301" s="22" t="e">
        <f t="shared" si="101"/>
        <v>#VALUE!</v>
      </c>
      <c r="Q301" s="22" t="e">
        <f t="shared" si="101"/>
        <v>#VALUE!</v>
      </c>
      <c r="R301" s="22" t="e">
        <f t="shared" si="101"/>
        <v>#VALUE!</v>
      </c>
      <c r="S301" s="22" t="e">
        <f t="shared" si="101"/>
        <v>#VALUE!</v>
      </c>
      <c r="T301" s="22" t="e">
        <f t="shared" si="101"/>
        <v>#VALUE!</v>
      </c>
      <c r="U301" s="22" t="e">
        <f t="shared" si="101"/>
        <v>#VALUE!</v>
      </c>
      <c r="V301" s="22" t="e">
        <f t="shared" si="101"/>
        <v>#VALUE!</v>
      </c>
      <c r="W301" s="22" t="e">
        <f t="shared" si="101"/>
        <v>#VALUE!</v>
      </c>
      <c r="X301" s="22" t="e">
        <f t="shared" si="101"/>
        <v>#VALUE!</v>
      </c>
      <c r="Y301" s="22" t="e">
        <f t="shared" si="101"/>
        <v>#VALUE!</v>
      </c>
      <c r="Z301" s="22" t="e">
        <f t="shared" si="101"/>
        <v>#VALUE!</v>
      </c>
      <c r="AA301" s="22" t="e">
        <f t="shared" si="101"/>
        <v>#VALUE!</v>
      </c>
      <c r="AB301" s="22" t="e">
        <f t="shared" si="101"/>
        <v>#VALUE!</v>
      </c>
      <c r="AC301" s="22" t="e">
        <f t="shared" si="101"/>
        <v>#VALUE!</v>
      </c>
      <c r="AD301" s="22" t="e">
        <f t="shared" si="101"/>
        <v>#VALUE!</v>
      </c>
      <c r="AE301" s="22" t="e">
        <f t="shared" si="101"/>
        <v>#VALUE!</v>
      </c>
      <c r="AF301" s="22" t="e">
        <f t="shared" si="101"/>
        <v>#VALUE!</v>
      </c>
      <c r="AG301" s="22" t="e">
        <f t="shared" si="101"/>
        <v>#VALUE!</v>
      </c>
      <c r="AH301" s="37"/>
      <c r="AI301" s="38"/>
    </row>
    <row r="302" spans="2:36" x14ac:dyDescent="0.15">
      <c r="B302" s="20" t="s">
        <v>14</v>
      </c>
      <c r="C302" s="39" t="e">
        <f>IF(EDATE(C287,1)&gt;$G$14,"",EDATE(C287,1))</f>
        <v>#VALUE!</v>
      </c>
      <c r="D302" s="22" t="e">
        <f t="shared" ref="D302:AG302" si="102">IF(D301&gt;$G$14,"",IF(C302=EOMONTH(DATE($C299,$D299,1),0),"",IF(C302="","",C302+1)))</f>
        <v>#VALUE!</v>
      </c>
      <c r="E302" s="22" t="e">
        <f t="shared" si="102"/>
        <v>#VALUE!</v>
      </c>
      <c r="F302" s="22" t="e">
        <f t="shared" si="102"/>
        <v>#VALUE!</v>
      </c>
      <c r="G302" s="22" t="e">
        <f t="shared" si="102"/>
        <v>#VALUE!</v>
      </c>
      <c r="H302" s="22" t="e">
        <f t="shared" si="102"/>
        <v>#VALUE!</v>
      </c>
      <c r="I302" s="22" t="e">
        <f t="shared" si="102"/>
        <v>#VALUE!</v>
      </c>
      <c r="J302" s="22" t="e">
        <f t="shared" si="102"/>
        <v>#VALUE!</v>
      </c>
      <c r="K302" s="22" t="e">
        <f t="shared" si="102"/>
        <v>#VALUE!</v>
      </c>
      <c r="L302" s="22" t="e">
        <f t="shared" si="102"/>
        <v>#VALUE!</v>
      </c>
      <c r="M302" s="22" t="e">
        <f t="shared" si="102"/>
        <v>#VALUE!</v>
      </c>
      <c r="N302" s="22" t="e">
        <f t="shared" si="102"/>
        <v>#VALUE!</v>
      </c>
      <c r="O302" s="22" t="e">
        <f t="shared" si="102"/>
        <v>#VALUE!</v>
      </c>
      <c r="P302" s="22" t="e">
        <f t="shared" si="102"/>
        <v>#VALUE!</v>
      </c>
      <c r="Q302" s="22" t="e">
        <f t="shared" si="102"/>
        <v>#VALUE!</v>
      </c>
      <c r="R302" s="22" t="e">
        <f t="shared" si="102"/>
        <v>#VALUE!</v>
      </c>
      <c r="S302" s="22" t="e">
        <f t="shared" si="102"/>
        <v>#VALUE!</v>
      </c>
      <c r="T302" s="22" t="e">
        <f t="shared" si="102"/>
        <v>#VALUE!</v>
      </c>
      <c r="U302" s="22" t="e">
        <f t="shared" si="102"/>
        <v>#VALUE!</v>
      </c>
      <c r="V302" s="22" t="e">
        <f t="shared" si="102"/>
        <v>#VALUE!</v>
      </c>
      <c r="W302" s="22" t="e">
        <f t="shared" si="102"/>
        <v>#VALUE!</v>
      </c>
      <c r="X302" s="22" t="e">
        <f t="shared" si="102"/>
        <v>#VALUE!</v>
      </c>
      <c r="Y302" s="22" t="e">
        <f t="shared" si="102"/>
        <v>#VALUE!</v>
      </c>
      <c r="Z302" s="22" t="e">
        <f t="shared" si="102"/>
        <v>#VALUE!</v>
      </c>
      <c r="AA302" s="22" t="e">
        <f t="shared" si="102"/>
        <v>#VALUE!</v>
      </c>
      <c r="AB302" s="22" t="e">
        <f t="shared" si="102"/>
        <v>#VALUE!</v>
      </c>
      <c r="AC302" s="22" t="e">
        <f t="shared" si="102"/>
        <v>#VALUE!</v>
      </c>
      <c r="AD302" s="22" t="e">
        <f t="shared" si="102"/>
        <v>#VALUE!</v>
      </c>
      <c r="AE302" s="22" t="e">
        <f t="shared" si="102"/>
        <v>#VALUE!</v>
      </c>
      <c r="AF302" s="22" t="e">
        <f t="shared" si="102"/>
        <v>#VALUE!</v>
      </c>
      <c r="AG302" s="22" t="e">
        <f t="shared" si="102"/>
        <v>#VALUE!</v>
      </c>
      <c r="AH302" s="23" t="s">
        <v>15</v>
      </c>
      <c r="AI302" s="24">
        <f>+COUNTIFS(C303:AG303,"土",C304:AG304,"")+COUNTIFS(C303:AG303,"日",C304:AG304,"")</f>
        <v>0</v>
      </c>
    </row>
    <row r="303" spans="2:36" s="26" customFormat="1" x14ac:dyDescent="0.15">
      <c r="B303" s="40" t="s">
        <v>5</v>
      </c>
      <c r="C303" s="51" t="str">
        <f>IFERROR(TEXT(WEEKDAY(+C302),"aaa"),"")</f>
        <v/>
      </c>
      <c r="D303" s="51" t="str">
        <f t="shared" ref="D303:AG303" si="103">IFERROR(TEXT(WEEKDAY(+D302),"aaa"),"")</f>
        <v/>
      </c>
      <c r="E303" s="51" t="str">
        <f t="shared" si="103"/>
        <v/>
      </c>
      <c r="F303" s="51" t="str">
        <f t="shared" si="103"/>
        <v/>
      </c>
      <c r="G303" s="51" t="str">
        <f t="shared" si="103"/>
        <v/>
      </c>
      <c r="H303" s="51" t="str">
        <f t="shared" si="103"/>
        <v/>
      </c>
      <c r="I303" s="51" t="str">
        <f t="shared" si="103"/>
        <v/>
      </c>
      <c r="J303" s="51" t="str">
        <f t="shared" si="103"/>
        <v/>
      </c>
      <c r="K303" s="51" t="str">
        <f t="shared" si="103"/>
        <v/>
      </c>
      <c r="L303" s="51" t="str">
        <f t="shared" si="103"/>
        <v/>
      </c>
      <c r="M303" s="51" t="str">
        <f t="shared" si="103"/>
        <v/>
      </c>
      <c r="N303" s="51" t="str">
        <f t="shared" si="103"/>
        <v/>
      </c>
      <c r="O303" s="51" t="str">
        <f t="shared" si="103"/>
        <v/>
      </c>
      <c r="P303" s="51" t="str">
        <f t="shared" si="103"/>
        <v/>
      </c>
      <c r="Q303" s="51" t="str">
        <f t="shared" si="103"/>
        <v/>
      </c>
      <c r="R303" s="51" t="str">
        <f t="shared" si="103"/>
        <v/>
      </c>
      <c r="S303" s="51" t="str">
        <f t="shared" si="103"/>
        <v/>
      </c>
      <c r="T303" s="51" t="str">
        <f t="shared" si="103"/>
        <v/>
      </c>
      <c r="U303" s="51" t="str">
        <f t="shared" si="103"/>
        <v/>
      </c>
      <c r="V303" s="51" t="str">
        <f t="shared" si="103"/>
        <v/>
      </c>
      <c r="W303" s="51" t="str">
        <f t="shared" si="103"/>
        <v/>
      </c>
      <c r="X303" s="51" t="str">
        <f t="shared" si="103"/>
        <v/>
      </c>
      <c r="Y303" s="51" t="str">
        <f t="shared" si="103"/>
        <v/>
      </c>
      <c r="Z303" s="51" t="str">
        <f t="shared" si="103"/>
        <v/>
      </c>
      <c r="AA303" s="51" t="str">
        <f t="shared" si="103"/>
        <v/>
      </c>
      <c r="AB303" s="51" t="str">
        <f t="shared" si="103"/>
        <v/>
      </c>
      <c r="AC303" s="51" t="str">
        <f t="shared" si="103"/>
        <v/>
      </c>
      <c r="AD303" s="51" t="str">
        <f t="shared" si="103"/>
        <v/>
      </c>
      <c r="AE303" s="51" t="str">
        <f t="shared" si="103"/>
        <v/>
      </c>
      <c r="AF303" s="51" t="str">
        <f t="shared" si="103"/>
        <v/>
      </c>
      <c r="AG303" s="51" t="str">
        <f t="shared" si="103"/>
        <v/>
      </c>
      <c r="AH303" s="23" t="s">
        <v>17</v>
      </c>
      <c r="AI303" s="24">
        <f>+COUNTIF(C304:AG304,"夏休")+COUNTIF(C304:AG304,"冬休")+COUNTIF(C304:AG304,"中止")+COUNTIF(C304:AG304,"工場")+COUNTIF(C304:AG304,"他")</f>
        <v>0</v>
      </c>
    </row>
    <row r="304" spans="2:36" s="26" customFormat="1" ht="13.5" customHeight="1" x14ac:dyDescent="0.15">
      <c r="B304" s="82" t="s">
        <v>16</v>
      </c>
      <c r="C304" s="84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6"/>
      <c r="AH304" s="27" t="s">
        <v>2</v>
      </c>
      <c r="AI304" s="28">
        <f>COUNT(C302:AG302)-AI303</f>
        <v>0</v>
      </c>
    </row>
    <row r="305" spans="2:36" s="26" customFormat="1" ht="13.5" customHeight="1" x14ac:dyDescent="0.15">
      <c r="B305" s="83"/>
      <c r="C305" s="84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6"/>
      <c r="AH305" s="27" t="s">
        <v>6</v>
      </c>
      <c r="AI305" s="29">
        <f>+COUNTIF(C306:AG307,"休")</f>
        <v>0</v>
      </c>
      <c r="AJ305" s="30" t="e">
        <f>IF(AI306&gt;0.285,"",IF(AI305&lt;AI302,"←計画日数が足りません",""))</f>
        <v>#DIV/0!</v>
      </c>
    </row>
    <row r="306" spans="2:36" s="26" customFormat="1" ht="13.5" customHeight="1" x14ac:dyDescent="0.15">
      <c r="B306" s="77" t="s">
        <v>0</v>
      </c>
      <c r="C306" s="78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70"/>
      <c r="AH306" s="27" t="s">
        <v>8</v>
      </c>
      <c r="AI306" s="31" t="e">
        <f>+AI305/AI304</f>
        <v>#DIV/0!</v>
      </c>
    </row>
    <row r="307" spans="2:36" s="26" customFormat="1" x14ac:dyDescent="0.15">
      <c r="B307" s="77"/>
      <c r="C307" s="78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70"/>
      <c r="AH307" s="27" t="s">
        <v>9</v>
      </c>
      <c r="AI307" s="29">
        <f>+COUNTA(C308:AG309)</f>
        <v>0</v>
      </c>
    </row>
    <row r="308" spans="2:36" s="26" customFormat="1" x14ac:dyDescent="0.15">
      <c r="B308" s="71" t="s">
        <v>7</v>
      </c>
      <c r="C308" s="73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5"/>
      <c r="AH308" s="32" t="s">
        <v>4</v>
      </c>
      <c r="AI308" s="33" t="e">
        <f>+AI307/AI304</f>
        <v>#DIV/0!</v>
      </c>
    </row>
    <row r="309" spans="2:36" s="26" customFormat="1" x14ac:dyDescent="0.15">
      <c r="B309" s="72"/>
      <c r="C309" s="74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6"/>
      <c r="AH309" s="34"/>
      <c r="AI309" s="35"/>
      <c r="AJ309" s="30"/>
    </row>
    <row r="310" spans="2:36" hidden="1" x14ac:dyDescent="0.15">
      <c r="B310" s="15"/>
      <c r="C310" s="46" t="e">
        <f t="shared" ref="C310:AG310" si="104">IF(AND(DAY(C302)&gt;=22,DAY(C302)&lt;=28,C303="土"),1,0)</f>
        <v>#VALUE!</v>
      </c>
      <c r="D310" s="46" t="e">
        <f t="shared" si="104"/>
        <v>#VALUE!</v>
      </c>
      <c r="E310" s="46" t="e">
        <f t="shared" si="104"/>
        <v>#VALUE!</v>
      </c>
      <c r="F310" s="46" t="e">
        <f t="shared" si="104"/>
        <v>#VALUE!</v>
      </c>
      <c r="G310" s="46" t="e">
        <f t="shared" si="104"/>
        <v>#VALUE!</v>
      </c>
      <c r="H310" s="46" t="e">
        <f t="shared" si="104"/>
        <v>#VALUE!</v>
      </c>
      <c r="I310" s="46" t="e">
        <f t="shared" si="104"/>
        <v>#VALUE!</v>
      </c>
      <c r="J310" s="46" t="e">
        <f t="shared" si="104"/>
        <v>#VALUE!</v>
      </c>
      <c r="K310" s="46" t="e">
        <f t="shared" si="104"/>
        <v>#VALUE!</v>
      </c>
      <c r="L310" s="46" t="e">
        <f t="shared" si="104"/>
        <v>#VALUE!</v>
      </c>
      <c r="M310" s="46" t="e">
        <f t="shared" si="104"/>
        <v>#VALUE!</v>
      </c>
      <c r="N310" s="46" t="e">
        <f t="shared" si="104"/>
        <v>#VALUE!</v>
      </c>
      <c r="O310" s="46" t="e">
        <f t="shared" si="104"/>
        <v>#VALUE!</v>
      </c>
      <c r="P310" s="46" t="e">
        <f t="shared" si="104"/>
        <v>#VALUE!</v>
      </c>
      <c r="Q310" s="46" t="e">
        <f t="shared" si="104"/>
        <v>#VALUE!</v>
      </c>
      <c r="R310" s="46" t="e">
        <f t="shared" si="104"/>
        <v>#VALUE!</v>
      </c>
      <c r="S310" s="46" t="e">
        <f t="shared" si="104"/>
        <v>#VALUE!</v>
      </c>
      <c r="T310" s="46" t="e">
        <f t="shared" si="104"/>
        <v>#VALUE!</v>
      </c>
      <c r="U310" s="46" t="e">
        <f t="shared" si="104"/>
        <v>#VALUE!</v>
      </c>
      <c r="V310" s="46" t="e">
        <f t="shared" si="104"/>
        <v>#VALUE!</v>
      </c>
      <c r="W310" s="46" t="e">
        <f t="shared" si="104"/>
        <v>#VALUE!</v>
      </c>
      <c r="X310" s="46" t="e">
        <f t="shared" si="104"/>
        <v>#VALUE!</v>
      </c>
      <c r="Y310" s="46" t="e">
        <f t="shared" si="104"/>
        <v>#VALUE!</v>
      </c>
      <c r="Z310" s="46" t="e">
        <f t="shared" si="104"/>
        <v>#VALUE!</v>
      </c>
      <c r="AA310" s="46" t="e">
        <f t="shared" si="104"/>
        <v>#VALUE!</v>
      </c>
      <c r="AB310" s="46" t="e">
        <f t="shared" si="104"/>
        <v>#VALUE!</v>
      </c>
      <c r="AC310" s="46" t="e">
        <f t="shared" si="104"/>
        <v>#VALUE!</v>
      </c>
      <c r="AD310" s="46" t="e">
        <f t="shared" si="104"/>
        <v>#VALUE!</v>
      </c>
      <c r="AE310" s="46" t="e">
        <f t="shared" si="104"/>
        <v>#VALUE!</v>
      </c>
      <c r="AF310" s="46" t="e">
        <f t="shared" si="104"/>
        <v>#VALUE!</v>
      </c>
      <c r="AG310" s="46" t="e">
        <f t="shared" si="104"/>
        <v>#VALUE!</v>
      </c>
      <c r="AH310" s="47" t="s">
        <v>18</v>
      </c>
      <c r="AI310" s="48">
        <f>_xlfn.AGGREGATE(9,6,C310:AG310)</f>
        <v>0</v>
      </c>
      <c r="AJ310" s="30"/>
    </row>
    <row r="311" spans="2:36" hidden="1" x14ac:dyDescent="0.15">
      <c r="B311" s="15"/>
      <c r="C311" s="49" t="e">
        <f t="shared" ref="C311:AG311" si="105">IF(AND(DAY(C302)&gt;=22,DAY(C302)&lt;=28,C303="土",OR(C308="休",C308="雨")),1,0)</f>
        <v>#VALUE!</v>
      </c>
      <c r="D311" s="49" t="e">
        <f t="shared" si="105"/>
        <v>#VALUE!</v>
      </c>
      <c r="E311" s="49" t="e">
        <f t="shared" si="105"/>
        <v>#VALUE!</v>
      </c>
      <c r="F311" s="49" t="e">
        <f t="shared" si="105"/>
        <v>#VALUE!</v>
      </c>
      <c r="G311" s="49" t="e">
        <f t="shared" si="105"/>
        <v>#VALUE!</v>
      </c>
      <c r="H311" s="49" t="e">
        <f t="shared" si="105"/>
        <v>#VALUE!</v>
      </c>
      <c r="I311" s="49" t="e">
        <f t="shared" si="105"/>
        <v>#VALUE!</v>
      </c>
      <c r="J311" s="49" t="e">
        <f t="shared" si="105"/>
        <v>#VALUE!</v>
      </c>
      <c r="K311" s="49" t="e">
        <f t="shared" si="105"/>
        <v>#VALUE!</v>
      </c>
      <c r="L311" s="49" t="e">
        <f t="shared" si="105"/>
        <v>#VALUE!</v>
      </c>
      <c r="M311" s="49" t="e">
        <f t="shared" si="105"/>
        <v>#VALUE!</v>
      </c>
      <c r="N311" s="49" t="e">
        <f t="shared" si="105"/>
        <v>#VALUE!</v>
      </c>
      <c r="O311" s="49" t="e">
        <f t="shared" si="105"/>
        <v>#VALUE!</v>
      </c>
      <c r="P311" s="49" t="e">
        <f t="shared" si="105"/>
        <v>#VALUE!</v>
      </c>
      <c r="Q311" s="49" t="e">
        <f t="shared" si="105"/>
        <v>#VALUE!</v>
      </c>
      <c r="R311" s="49" t="e">
        <f t="shared" si="105"/>
        <v>#VALUE!</v>
      </c>
      <c r="S311" s="49" t="e">
        <f t="shared" si="105"/>
        <v>#VALUE!</v>
      </c>
      <c r="T311" s="49" t="e">
        <f t="shared" si="105"/>
        <v>#VALUE!</v>
      </c>
      <c r="U311" s="49" t="e">
        <f t="shared" si="105"/>
        <v>#VALUE!</v>
      </c>
      <c r="V311" s="49" t="e">
        <f t="shared" si="105"/>
        <v>#VALUE!</v>
      </c>
      <c r="W311" s="49" t="e">
        <f t="shared" si="105"/>
        <v>#VALUE!</v>
      </c>
      <c r="X311" s="49" t="e">
        <f t="shared" si="105"/>
        <v>#VALUE!</v>
      </c>
      <c r="Y311" s="49" t="e">
        <f t="shared" si="105"/>
        <v>#VALUE!</v>
      </c>
      <c r="Z311" s="49" t="e">
        <f t="shared" si="105"/>
        <v>#VALUE!</v>
      </c>
      <c r="AA311" s="49" t="e">
        <f t="shared" si="105"/>
        <v>#VALUE!</v>
      </c>
      <c r="AB311" s="49" t="e">
        <f t="shared" si="105"/>
        <v>#VALUE!</v>
      </c>
      <c r="AC311" s="49" t="e">
        <f t="shared" si="105"/>
        <v>#VALUE!</v>
      </c>
      <c r="AD311" s="49" t="e">
        <f t="shared" si="105"/>
        <v>#VALUE!</v>
      </c>
      <c r="AE311" s="49" t="e">
        <f t="shared" si="105"/>
        <v>#VALUE!</v>
      </c>
      <c r="AF311" s="49" t="e">
        <f t="shared" si="105"/>
        <v>#VALUE!</v>
      </c>
      <c r="AG311" s="49" t="e">
        <f t="shared" si="105"/>
        <v>#VALUE!</v>
      </c>
      <c r="AH311" s="50" t="s">
        <v>19</v>
      </c>
      <c r="AI311" s="48">
        <f>_xlfn.AGGREGATE(9,6,C311:AG311)</f>
        <v>0</v>
      </c>
      <c r="AJ311" s="30"/>
    </row>
  </sheetData>
  <mergeCells count="2061">
    <mergeCell ref="AG308:AG309"/>
    <mergeCell ref="AA308:AA309"/>
    <mergeCell ref="AB308:AB309"/>
    <mergeCell ref="AC308:AC309"/>
    <mergeCell ref="AD308:AD309"/>
    <mergeCell ref="AE308:AE309"/>
    <mergeCell ref="AF308:AF309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AE306:AE307"/>
    <mergeCell ref="AF306:AF307"/>
    <mergeCell ref="AG306:AG307"/>
    <mergeCell ref="B308:B309"/>
    <mergeCell ref="C308:C309"/>
    <mergeCell ref="D308:D309"/>
    <mergeCell ref="E308:E309"/>
    <mergeCell ref="F308:F309"/>
    <mergeCell ref="G308:G309"/>
    <mergeCell ref="H308:H309"/>
    <mergeCell ref="Y306:Y307"/>
    <mergeCell ref="Z306:Z307"/>
    <mergeCell ref="AA306:AA307"/>
    <mergeCell ref="AB306:AB307"/>
    <mergeCell ref="AC306:AC307"/>
    <mergeCell ref="AD306:AD307"/>
    <mergeCell ref="S306:S307"/>
    <mergeCell ref="T306:T307"/>
    <mergeCell ref="U306:U307"/>
    <mergeCell ref="V306:V307"/>
    <mergeCell ref="W306:W307"/>
    <mergeCell ref="X306:X307"/>
    <mergeCell ref="M306:M307"/>
    <mergeCell ref="N306:N307"/>
    <mergeCell ref="O306:O307"/>
    <mergeCell ref="P306:P307"/>
    <mergeCell ref="Q306:Q307"/>
    <mergeCell ref="R306:R307"/>
    <mergeCell ref="G306:G307"/>
    <mergeCell ref="H306:H307"/>
    <mergeCell ref="I306:I307"/>
    <mergeCell ref="J306:J307"/>
    <mergeCell ref="K306:K307"/>
    <mergeCell ref="L306:L307"/>
    <mergeCell ref="AC304:AC305"/>
    <mergeCell ref="AD304:AD305"/>
    <mergeCell ref="AE304:AE305"/>
    <mergeCell ref="AF304:AF305"/>
    <mergeCell ref="AG304:AG305"/>
    <mergeCell ref="B306:B307"/>
    <mergeCell ref="C306:C307"/>
    <mergeCell ref="D306:D307"/>
    <mergeCell ref="E306:E307"/>
    <mergeCell ref="F306:F307"/>
    <mergeCell ref="W304:W305"/>
    <mergeCell ref="X304:X305"/>
    <mergeCell ref="Y304:Y305"/>
    <mergeCell ref="Z304:Z305"/>
    <mergeCell ref="AA304:AA305"/>
    <mergeCell ref="AB304:AB305"/>
    <mergeCell ref="Q304:Q305"/>
    <mergeCell ref="R304:R305"/>
    <mergeCell ref="S304:S305"/>
    <mergeCell ref="T304:T305"/>
    <mergeCell ref="U304:U305"/>
    <mergeCell ref="V304:V305"/>
    <mergeCell ref="K304:K305"/>
    <mergeCell ref="L304:L305"/>
    <mergeCell ref="M304:M305"/>
    <mergeCell ref="N304:N305"/>
    <mergeCell ref="O304:O305"/>
    <mergeCell ref="P304:P305"/>
    <mergeCell ref="C300:AI300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AB294:AB295"/>
    <mergeCell ref="AC294:AC295"/>
    <mergeCell ref="AD294:AD295"/>
    <mergeCell ref="AE294:AE295"/>
    <mergeCell ref="AF294:AF295"/>
    <mergeCell ref="AG294:AG295"/>
    <mergeCell ref="V294:V295"/>
    <mergeCell ref="W294:W295"/>
    <mergeCell ref="X294:X295"/>
    <mergeCell ref="Y294:Y295"/>
    <mergeCell ref="Z294:Z295"/>
    <mergeCell ref="AA294:AA295"/>
    <mergeCell ref="P294:P295"/>
    <mergeCell ref="Q294:Q295"/>
    <mergeCell ref="R294:R295"/>
    <mergeCell ref="S294:S295"/>
    <mergeCell ref="T294:T295"/>
    <mergeCell ref="U294:U295"/>
    <mergeCell ref="J294:J295"/>
    <mergeCell ref="K294:K295"/>
    <mergeCell ref="L294:L295"/>
    <mergeCell ref="M294:M295"/>
    <mergeCell ref="N294:N295"/>
    <mergeCell ref="O294:O295"/>
    <mergeCell ref="AF292:AF293"/>
    <mergeCell ref="AG292:AG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Z292:Z293"/>
    <mergeCell ref="AA292:AA293"/>
    <mergeCell ref="AB292:AB293"/>
    <mergeCell ref="AC292:AC293"/>
    <mergeCell ref="AD292:AD293"/>
    <mergeCell ref="AE292:AE293"/>
    <mergeCell ref="T292:T293"/>
    <mergeCell ref="U292:U293"/>
    <mergeCell ref="V292:V293"/>
    <mergeCell ref="W292:W293"/>
    <mergeCell ref="X292:X293"/>
    <mergeCell ref="Y292:Y293"/>
    <mergeCell ref="N292:N293"/>
    <mergeCell ref="O292:O293"/>
    <mergeCell ref="P292:P293"/>
    <mergeCell ref="Q292:Q293"/>
    <mergeCell ref="R292:R293"/>
    <mergeCell ref="S292:S293"/>
    <mergeCell ref="H292:H293"/>
    <mergeCell ref="I292:I293"/>
    <mergeCell ref="J292:J293"/>
    <mergeCell ref="K292:K293"/>
    <mergeCell ref="L292:L293"/>
    <mergeCell ref="M292:M293"/>
    <mergeCell ref="B292:B293"/>
    <mergeCell ref="C292:C293"/>
    <mergeCell ref="D292:D293"/>
    <mergeCell ref="E292:E293"/>
    <mergeCell ref="F292:F293"/>
    <mergeCell ref="G292:G293"/>
    <mergeCell ref="AB290:AB291"/>
    <mergeCell ref="AC290:AC291"/>
    <mergeCell ref="AD290:AD291"/>
    <mergeCell ref="AE290:AE291"/>
    <mergeCell ref="AF290:AF291"/>
    <mergeCell ref="AG290:AG291"/>
    <mergeCell ref="V290:V291"/>
    <mergeCell ref="W290:W291"/>
    <mergeCell ref="X290:X291"/>
    <mergeCell ref="Y290:Y291"/>
    <mergeCell ref="Z290:Z291"/>
    <mergeCell ref="AA290:AA291"/>
    <mergeCell ref="P290:P291"/>
    <mergeCell ref="Q290:Q291"/>
    <mergeCell ref="R290:R291"/>
    <mergeCell ref="S290:S291"/>
    <mergeCell ref="T290:T291"/>
    <mergeCell ref="U290:U291"/>
    <mergeCell ref="J290:J291"/>
    <mergeCell ref="K290:K291"/>
    <mergeCell ref="L290:L291"/>
    <mergeCell ref="M290:M291"/>
    <mergeCell ref="N290:N291"/>
    <mergeCell ref="O290:O291"/>
    <mergeCell ref="AG280:AG281"/>
    <mergeCell ref="C286:AI286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AA280:AA281"/>
    <mergeCell ref="AB280:AB281"/>
    <mergeCell ref="AC280:AC281"/>
    <mergeCell ref="AD280:AD281"/>
    <mergeCell ref="AE280:AE281"/>
    <mergeCell ref="AF280:AF281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M280:M281"/>
    <mergeCell ref="N280:N281"/>
    <mergeCell ref="AE278:AE279"/>
    <mergeCell ref="AF278:AF279"/>
    <mergeCell ref="AG278:AG279"/>
    <mergeCell ref="B280:B281"/>
    <mergeCell ref="C280:C281"/>
    <mergeCell ref="D280:D281"/>
    <mergeCell ref="E280:E281"/>
    <mergeCell ref="F280:F281"/>
    <mergeCell ref="G280:G281"/>
    <mergeCell ref="H280:H281"/>
    <mergeCell ref="Y278:Y279"/>
    <mergeCell ref="Z278:Z279"/>
    <mergeCell ref="AA278:AA279"/>
    <mergeCell ref="AB278:AB279"/>
    <mergeCell ref="AC278:AC279"/>
    <mergeCell ref="AD278:AD279"/>
    <mergeCell ref="S278:S279"/>
    <mergeCell ref="T278:T279"/>
    <mergeCell ref="U278:U279"/>
    <mergeCell ref="V278:V279"/>
    <mergeCell ref="W278:W279"/>
    <mergeCell ref="X278:X279"/>
    <mergeCell ref="M278:M279"/>
    <mergeCell ref="N278:N279"/>
    <mergeCell ref="O278:O279"/>
    <mergeCell ref="P278:P279"/>
    <mergeCell ref="Q278:Q279"/>
    <mergeCell ref="R278:R279"/>
    <mergeCell ref="G278:G279"/>
    <mergeCell ref="H278:H279"/>
    <mergeCell ref="I278:I279"/>
    <mergeCell ref="J278:J279"/>
    <mergeCell ref="K278:K279"/>
    <mergeCell ref="L278:L279"/>
    <mergeCell ref="AC276:AC277"/>
    <mergeCell ref="AD276:AD277"/>
    <mergeCell ref="AE276:AE277"/>
    <mergeCell ref="AF276:AF277"/>
    <mergeCell ref="AG276:AG277"/>
    <mergeCell ref="B278:B279"/>
    <mergeCell ref="C278:C279"/>
    <mergeCell ref="D278:D279"/>
    <mergeCell ref="E278:E279"/>
    <mergeCell ref="F278:F279"/>
    <mergeCell ref="W276:W277"/>
    <mergeCell ref="X276:X277"/>
    <mergeCell ref="Y276:Y277"/>
    <mergeCell ref="Z276:Z277"/>
    <mergeCell ref="AA276:AA277"/>
    <mergeCell ref="AB276:AB277"/>
    <mergeCell ref="Q276:Q277"/>
    <mergeCell ref="R276:R277"/>
    <mergeCell ref="S276:S277"/>
    <mergeCell ref="T276:T277"/>
    <mergeCell ref="U276:U277"/>
    <mergeCell ref="V276:V277"/>
    <mergeCell ref="K276:K277"/>
    <mergeCell ref="L276:L277"/>
    <mergeCell ref="M276:M277"/>
    <mergeCell ref="N276:N277"/>
    <mergeCell ref="O276:O277"/>
    <mergeCell ref="P276:P277"/>
    <mergeCell ref="C272:AI272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AB266:AB267"/>
    <mergeCell ref="AC266:AC267"/>
    <mergeCell ref="AD266:AD267"/>
    <mergeCell ref="AE266:AE267"/>
    <mergeCell ref="AF266:AF267"/>
    <mergeCell ref="AG266:AG267"/>
    <mergeCell ref="V266:V267"/>
    <mergeCell ref="W266:W267"/>
    <mergeCell ref="X266:X267"/>
    <mergeCell ref="Y266:Y267"/>
    <mergeCell ref="Z266:Z267"/>
    <mergeCell ref="AA266:AA267"/>
    <mergeCell ref="P266:P267"/>
    <mergeCell ref="Q266:Q267"/>
    <mergeCell ref="R266:R267"/>
    <mergeCell ref="S266:S267"/>
    <mergeCell ref="T266:T267"/>
    <mergeCell ref="U266:U267"/>
    <mergeCell ref="J266:J267"/>
    <mergeCell ref="K266:K267"/>
    <mergeCell ref="L266:L267"/>
    <mergeCell ref="M266:M267"/>
    <mergeCell ref="N266:N267"/>
    <mergeCell ref="O266:O267"/>
    <mergeCell ref="AF264:AF265"/>
    <mergeCell ref="AG264:AG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Z264:Z265"/>
    <mergeCell ref="AA264:AA265"/>
    <mergeCell ref="AB264:AB265"/>
    <mergeCell ref="AC264:AC265"/>
    <mergeCell ref="AD264:AD265"/>
    <mergeCell ref="AE264:AE265"/>
    <mergeCell ref="T264:T265"/>
    <mergeCell ref="U264:U265"/>
    <mergeCell ref="V264:V265"/>
    <mergeCell ref="W264:W265"/>
    <mergeCell ref="X264:X265"/>
    <mergeCell ref="Y264:Y265"/>
    <mergeCell ref="N264:N265"/>
    <mergeCell ref="O264:O265"/>
    <mergeCell ref="P264:P265"/>
    <mergeCell ref="Q264:Q265"/>
    <mergeCell ref="R264:R265"/>
    <mergeCell ref="S264:S265"/>
    <mergeCell ref="H264:H265"/>
    <mergeCell ref="I264:I265"/>
    <mergeCell ref="J264:J265"/>
    <mergeCell ref="K264:K265"/>
    <mergeCell ref="L264:L265"/>
    <mergeCell ref="M264:M265"/>
    <mergeCell ref="B264:B265"/>
    <mergeCell ref="C264:C265"/>
    <mergeCell ref="D264:D265"/>
    <mergeCell ref="E264:E265"/>
    <mergeCell ref="F264:F265"/>
    <mergeCell ref="G264:G265"/>
    <mergeCell ref="AB262:AB263"/>
    <mergeCell ref="AC262:AC263"/>
    <mergeCell ref="AD262:AD263"/>
    <mergeCell ref="AE262:AE263"/>
    <mergeCell ref="AF262:AF263"/>
    <mergeCell ref="AG262:AG263"/>
    <mergeCell ref="V262:V263"/>
    <mergeCell ref="W262:W263"/>
    <mergeCell ref="X262:X263"/>
    <mergeCell ref="Y262:Y263"/>
    <mergeCell ref="Z262:Z263"/>
    <mergeCell ref="AA262:AA263"/>
    <mergeCell ref="P262:P263"/>
    <mergeCell ref="Q262:Q263"/>
    <mergeCell ref="R262:R263"/>
    <mergeCell ref="S262:S263"/>
    <mergeCell ref="T262:T263"/>
    <mergeCell ref="U262:U263"/>
    <mergeCell ref="J262:J263"/>
    <mergeCell ref="K262:K263"/>
    <mergeCell ref="L262:L263"/>
    <mergeCell ref="M262:M263"/>
    <mergeCell ref="N262:N263"/>
    <mergeCell ref="O262:O263"/>
    <mergeCell ref="AG252:AG253"/>
    <mergeCell ref="C258:AI258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AA252:AA253"/>
    <mergeCell ref="AB252:AB253"/>
    <mergeCell ref="AC252:AC253"/>
    <mergeCell ref="AD252:AD253"/>
    <mergeCell ref="AE252:AE253"/>
    <mergeCell ref="AF252:AF253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K252:K253"/>
    <mergeCell ref="L252:L253"/>
    <mergeCell ref="M252:M253"/>
    <mergeCell ref="N252:N253"/>
    <mergeCell ref="AE250:AE251"/>
    <mergeCell ref="AF250:AF251"/>
    <mergeCell ref="AG250:AG251"/>
    <mergeCell ref="B252:B253"/>
    <mergeCell ref="C252:C253"/>
    <mergeCell ref="D252:D253"/>
    <mergeCell ref="E252:E253"/>
    <mergeCell ref="F252:F253"/>
    <mergeCell ref="G252:G253"/>
    <mergeCell ref="H252:H253"/>
    <mergeCell ref="Y250:Y251"/>
    <mergeCell ref="Z250:Z251"/>
    <mergeCell ref="AA250:AA251"/>
    <mergeCell ref="AB250:AB251"/>
    <mergeCell ref="AC250:AC251"/>
    <mergeCell ref="AD250:AD251"/>
    <mergeCell ref="S250:S251"/>
    <mergeCell ref="T250:T251"/>
    <mergeCell ref="U250:U251"/>
    <mergeCell ref="V250:V251"/>
    <mergeCell ref="W250:W251"/>
    <mergeCell ref="X250:X251"/>
    <mergeCell ref="M250:M251"/>
    <mergeCell ref="N250:N251"/>
    <mergeCell ref="O250:O251"/>
    <mergeCell ref="P250:P251"/>
    <mergeCell ref="Q250:Q251"/>
    <mergeCell ref="R250:R251"/>
    <mergeCell ref="G250:G251"/>
    <mergeCell ref="H250:H251"/>
    <mergeCell ref="I250:I251"/>
    <mergeCell ref="J250:J251"/>
    <mergeCell ref="K250:K251"/>
    <mergeCell ref="L250:L251"/>
    <mergeCell ref="AC248:AC249"/>
    <mergeCell ref="AD248:AD249"/>
    <mergeCell ref="AE248:AE249"/>
    <mergeCell ref="AF248:AF249"/>
    <mergeCell ref="AG248:AG249"/>
    <mergeCell ref="B250:B251"/>
    <mergeCell ref="C250:C251"/>
    <mergeCell ref="D250:D251"/>
    <mergeCell ref="E250:E251"/>
    <mergeCell ref="F250:F251"/>
    <mergeCell ref="W248:W249"/>
    <mergeCell ref="X248:X249"/>
    <mergeCell ref="Y248:Y249"/>
    <mergeCell ref="Z248:Z249"/>
    <mergeCell ref="AA248:AA249"/>
    <mergeCell ref="AB248:AB249"/>
    <mergeCell ref="Q248:Q249"/>
    <mergeCell ref="R248:R249"/>
    <mergeCell ref="S248:S249"/>
    <mergeCell ref="T248:T249"/>
    <mergeCell ref="U248:U249"/>
    <mergeCell ref="V248:V249"/>
    <mergeCell ref="K248:K249"/>
    <mergeCell ref="L248:L249"/>
    <mergeCell ref="M248:M249"/>
    <mergeCell ref="N248:N249"/>
    <mergeCell ref="O248:O249"/>
    <mergeCell ref="P248:P249"/>
    <mergeCell ref="C244:AI244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AB238:AB239"/>
    <mergeCell ref="AC238:AC239"/>
    <mergeCell ref="AD238:AD239"/>
    <mergeCell ref="AE238:AE239"/>
    <mergeCell ref="AF238:AF239"/>
    <mergeCell ref="AG238:AG239"/>
    <mergeCell ref="V238:V239"/>
    <mergeCell ref="W238:W239"/>
    <mergeCell ref="X238:X239"/>
    <mergeCell ref="Y238:Y239"/>
    <mergeCell ref="Z238:Z239"/>
    <mergeCell ref="AA238:AA239"/>
    <mergeCell ref="P238:P239"/>
    <mergeCell ref="Q238:Q239"/>
    <mergeCell ref="R238:R239"/>
    <mergeCell ref="S238:S239"/>
    <mergeCell ref="T238:T239"/>
    <mergeCell ref="U238:U239"/>
    <mergeCell ref="J238:J239"/>
    <mergeCell ref="K238:K239"/>
    <mergeCell ref="L238:L239"/>
    <mergeCell ref="M238:M239"/>
    <mergeCell ref="N238:N239"/>
    <mergeCell ref="O238:O239"/>
    <mergeCell ref="AF236:AF237"/>
    <mergeCell ref="AG236:AG237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Z236:Z237"/>
    <mergeCell ref="AA236:AA237"/>
    <mergeCell ref="AB236:AB237"/>
    <mergeCell ref="AC236:AC237"/>
    <mergeCell ref="AD236:AD237"/>
    <mergeCell ref="AE236:AE237"/>
    <mergeCell ref="T236:T237"/>
    <mergeCell ref="U236:U237"/>
    <mergeCell ref="V236:V237"/>
    <mergeCell ref="W236:W237"/>
    <mergeCell ref="X236:X237"/>
    <mergeCell ref="Y236:Y237"/>
    <mergeCell ref="N236:N237"/>
    <mergeCell ref="O236:O237"/>
    <mergeCell ref="P236:P237"/>
    <mergeCell ref="Q236:Q237"/>
    <mergeCell ref="R236:R237"/>
    <mergeCell ref="S236:S237"/>
    <mergeCell ref="H236:H237"/>
    <mergeCell ref="I236:I237"/>
    <mergeCell ref="J236:J237"/>
    <mergeCell ref="K236:K237"/>
    <mergeCell ref="L236:L237"/>
    <mergeCell ref="M236:M237"/>
    <mergeCell ref="B236:B237"/>
    <mergeCell ref="C236:C237"/>
    <mergeCell ref="D236:D237"/>
    <mergeCell ref="E236:E237"/>
    <mergeCell ref="F236:F237"/>
    <mergeCell ref="G236:G237"/>
    <mergeCell ref="AB234:AB235"/>
    <mergeCell ref="AC234:AC235"/>
    <mergeCell ref="AD234:AD235"/>
    <mergeCell ref="AE234:AE235"/>
    <mergeCell ref="AF234:AF235"/>
    <mergeCell ref="AG234:AG235"/>
    <mergeCell ref="V234:V235"/>
    <mergeCell ref="W234:W235"/>
    <mergeCell ref="X234:X235"/>
    <mergeCell ref="Y234:Y235"/>
    <mergeCell ref="Z234:Z235"/>
    <mergeCell ref="AA234:AA235"/>
    <mergeCell ref="P234:P235"/>
    <mergeCell ref="Q234:Q235"/>
    <mergeCell ref="R234:R235"/>
    <mergeCell ref="S234:S235"/>
    <mergeCell ref="T234:T235"/>
    <mergeCell ref="U234:U235"/>
    <mergeCell ref="J234:J235"/>
    <mergeCell ref="K234:K235"/>
    <mergeCell ref="L234:L235"/>
    <mergeCell ref="M234:M235"/>
    <mergeCell ref="N234:N235"/>
    <mergeCell ref="O234:O235"/>
    <mergeCell ref="AG224:AG225"/>
    <mergeCell ref="C230:AI230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A224:AA225"/>
    <mergeCell ref="AB224:AB225"/>
    <mergeCell ref="AC224:AC225"/>
    <mergeCell ref="AD224:AD225"/>
    <mergeCell ref="AE224:AE225"/>
    <mergeCell ref="AF224:AF225"/>
    <mergeCell ref="U224:U225"/>
    <mergeCell ref="V224:V225"/>
    <mergeCell ref="W224:W225"/>
    <mergeCell ref="X224:X225"/>
    <mergeCell ref="Y224:Y225"/>
    <mergeCell ref="Z224:Z225"/>
    <mergeCell ref="O224:O225"/>
    <mergeCell ref="P224:P225"/>
    <mergeCell ref="Q224:Q225"/>
    <mergeCell ref="R224:R225"/>
    <mergeCell ref="S224:S225"/>
    <mergeCell ref="T224:T225"/>
    <mergeCell ref="I224:I225"/>
    <mergeCell ref="J224:J225"/>
    <mergeCell ref="K224:K225"/>
    <mergeCell ref="L224:L225"/>
    <mergeCell ref="M224:M225"/>
    <mergeCell ref="N224:N225"/>
    <mergeCell ref="AE222:AE223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Y222:Y223"/>
    <mergeCell ref="Z222:Z223"/>
    <mergeCell ref="AA222:AA223"/>
    <mergeCell ref="AB222:AB223"/>
    <mergeCell ref="AC222:AC223"/>
    <mergeCell ref="AD222:AD223"/>
    <mergeCell ref="S222:S223"/>
    <mergeCell ref="T222:T223"/>
    <mergeCell ref="U222:U223"/>
    <mergeCell ref="V222:V223"/>
    <mergeCell ref="W222:W223"/>
    <mergeCell ref="X222:X223"/>
    <mergeCell ref="M222:M223"/>
    <mergeCell ref="N222:N223"/>
    <mergeCell ref="O222:O223"/>
    <mergeCell ref="P222:P223"/>
    <mergeCell ref="Q222:Q223"/>
    <mergeCell ref="R222:R223"/>
    <mergeCell ref="G222:G223"/>
    <mergeCell ref="H222:H223"/>
    <mergeCell ref="I222:I223"/>
    <mergeCell ref="J222:J223"/>
    <mergeCell ref="K222:K223"/>
    <mergeCell ref="L222:L223"/>
    <mergeCell ref="AC220:AC221"/>
    <mergeCell ref="AD220:AD221"/>
    <mergeCell ref="AE220:AE221"/>
    <mergeCell ref="AF220:AF221"/>
    <mergeCell ref="AG220:AG221"/>
    <mergeCell ref="B222:B223"/>
    <mergeCell ref="C222:C223"/>
    <mergeCell ref="D222:D223"/>
    <mergeCell ref="E222:E223"/>
    <mergeCell ref="F222:F223"/>
    <mergeCell ref="W220:W221"/>
    <mergeCell ref="X220:X221"/>
    <mergeCell ref="Y220:Y221"/>
    <mergeCell ref="Z220:Z221"/>
    <mergeCell ref="AA220:AA221"/>
    <mergeCell ref="AB220:AB221"/>
    <mergeCell ref="Q220:Q221"/>
    <mergeCell ref="R220:R221"/>
    <mergeCell ref="S220:S221"/>
    <mergeCell ref="T220:T221"/>
    <mergeCell ref="U220:U221"/>
    <mergeCell ref="V220:V221"/>
    <mergeCell ref="K220:K221"/>
    <mergeCell ref="L220:L221"/>
    <mergeCell ref="M220:M221"/>
    <mergeCell ref="N220:N221"/>
    <mergeCell ref="O220:O221"/>
    <mergeCell ref="P220:P221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AB210:AB211"/>
    <mergeCell ref="AC210:AC211"/>
    <mergeCell ref="AD210:AD211"/>
    <mergeCell ref="AE210:AE211"/>
    <mergeCell ref="AF210:AF211"/>
    <mergeCell ref="AG210:AG211"/>
    <mergeCell ref="V210:V211"/>
    <mergeCell ref="W210:W211"/>
    <mergeCell ref="X210:X211"/>
    <mergeCell ref="Y210:Y211"/>
    <mergeCell ref="Z210:Z211"/>
    <mergeCell ref="AA210:AA211"/>
    <mergeCell ref="P210:P211"/>
    <mergeCell ref="Q210:Q211"/>
    <mergeCell ref="R210:R211"/>
    <mergeCell ref="S210:S211"/>
    <mergeCell ref="T210:T211"/>
    <mergeCell ref="U210:U211"/>
    <mergeCell ref="J210:J211"/>
    <mergeCell ref="K210:K211"/>
    <mergeCell ref="L210:L211"/>
    <mergeCell ref="M210:M211"/>
    <mergeCell ref="N210:N211"/>
    <mergeCell ref="O210:O211"/>
    <mergeCell ref="AF208:AF209"/>
    <mergeCell ref="AG208:AG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Z208:Z209"/>
    <mergeCell ref="AA208:AA209"/>
    <mergeCell ref="AB208:AB209"/>
    <mergeCell ref="AC208:AC209"/>
    <mergeCell ref="AD208:AD209"/>
    <mergeCell ref="AE208:AE209"/>
    <mergeCell ref="T208:T209"/>
    <mergeCell ref="U208:U209"/>
    <mergeCell ref="V208:V209"/>
    <mergeCell ref="W208:W209"/>
    <mergeCell ref="X208:X209"/>
    <mergeCell ref="Y208:Y209"/>
    <mergeCell ref="N208:N209"/>
    <mergeCell ref="O208:O209"/>
    <mergeCell ref="P208:P209"/>
    <mergeCell ref="Q208:Q209"/>
    <mergeCell ref="R208:R209"/>
    <mergeCell ref="S208:S209"/>
    <mergeCell ref="H208:H209"/>
    <mergeCell ref="I208:I209"/>
    <mergeCell ref="J208:J209"/>
    <mergeCell ref="K208:K209"/>
    <mergeCell ref="L208:L209"/>
    <mergeCell ref="M208:M209"/>
    <mergeCell ref="B208:B209"/>
    <mergeCell ref="C208:C209"/>
    <mergeCell ref="D208:D209"/>
    <mergeCell ref="E208:E209"/>
    <mergeCell ref="F208:F209"/>
    <mergeCell ref="G208:G209"/>
    <mergeCell ref="AB206:AB207"/>
    <mergeCell ref="AC206:AC207"/>
    <mergeCell ref="AD206:AD207"/>
    <mergeCell ref="AE206:AE207"/>
    <mergeCell ref="AF206:AF207"/>
    <mergeCell ref="AG206:AG207"/>
    <mergeCell ref="V206:V207"/>
    <mergeCell ref="W206:W207"/>
    <mergeCell ref="X206:X207"/>
    <mergeCell ref="Y206:Y207"/>
    <mergeCell ref="Z206:Z207"/>
    <mergeCell ref="AA206:AA207"/>
    <mergeCell ref="P206:P207"/>
    <mergeCell ref="Q206:Q207"/>
    <mergeCell ref="R206:R207"/>
    <mergeCell ref="S206:S207"/>
    <mergeCell ref="T206:T207"/>
    <mergeCell ref="U206:U207"/>
    <mergeCell ref="J206:J207"/>
    <mergeCell ref="K206:K207"/>
    <mergeCell ref="L206:L207"/>
    <mergeCell ref="M206:M207"/>
    <mergeCell ref="N206:N207"/>
    <mergeCell ref="O206:O207"/>
    <mergeCell ref="AG196:AG197"/>
    <mergeCell ref="C202:AI202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AA196:AA197"/>
    <mergeCell ref="AB196:AB197"/>
    <mergeCell ref="AC196:AC197"/>
    <mergeCell ref="AD196:AD197"/>
    <mergeCell ref="AE196:AE197"/>
    <mergeCell ref="AF196:AF197"/>
    <mergeCell ref="U196:U197"/>
    <mergeCell ref="V196:V197"/>
    <mergeCell ref="W196:W197"/>
    <mergeCell ref="X196:X197"/>
    <mergeCell ref="Y196:Y197"/>
    <mergeCell ref="Z196:Z197"/>
    <mergeCell ref="O196:O197"/>
    <mergeCell ref="P196:P197"/>
    <mergeCell ref="Q196:Q197"/>
    <mergeCell ref="R196:R197"/>
    <mergeCell ref="S196:S197"/>
    <mergeCell ref="T196:T197"/>
    <mergeCell ref="I196:I197"/>
    <mergeCell ref="J196:J197"/>
    <mergeCell ref="K196:K197"/>
    <mergeCell ref="L196:L197"/>
    <mergeCell ref="M196:M197"/>
    <mergeCell ref="N196:N197"/>
    <mergeCell ref="AE194:AE195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Y194:Y195"/>
    <mergeCell ref="Z194:Z195"/>
    <mergeCell ref="AA194:AA195"/>
    <mergeCell ref="AB194:AB195"/>
    <mergeCell ref="AC194:AC195"/>
    <mergeCell ref="AD194:AD195"/>
    <mergeCell ref="S194:S195"/>
    <mergeCell ref="T194:T195"/>
    <mergeCell ref="U194:U195"/>
    <mergeCell ref="V194:V195"/>
    <mergeCell ref="W194:W195"/>
    <mergeCell ref="X194:X195"/>
    <mergeCell ref="M194:M195"/>
    <mergeCell ref="N194:N195"/>
    <mergeCell ref="O194:O195"/>
    <mergeCell ref="P194:P195"/>
    <mergeCell ref="Q194:Q195"/>
    <mergeCell ref="R194:R195"/>
    <mergeCell ref="G194:G195"/>
    <mergeCell ref="H194:H195"/>
    <mergeCell ref="I194:I195"/>
    <mergeCell ref="J194:J195"/>
    <mergeCell ref="K194:K195"/>
    <mergeCell ref="L194:L195"/>
    <mergeCell ref="AC192:AC193"/>
    <mergeCell ref="AD192:AD193"/>
    <mergeCell ref="AE192:AE193"/>
    <mergeCell ref="AF192:AF193"/>
    <mergeCell ref="AG192:AG193"/>
    <mergeCell ref="B194:B195"/>
    <mergeCell ref="C194:C195"/>
    <mergeCell ref="D194:D195"/>
    <mergeCell ref="E194:E195"/>
    <mergeCell ref="F194:F195"/>
    <mergeCell ref="W192:W193"/>
    <mergeCell ref="X192:X193"/>
    <mergeCell ref="Y192:Y193"/>
    <mergeCell ref="Z192:Z193"/>
    <mergeCell ref="AA192:AA193"/>
    <mergeCell ref="AB192:AB193"/>
    <mergeCell ref="Q192:Q193"/>
    <mergeCell ref="R192:R193"/>
    <mergeCell ref="S192:S193"/>
    <mergeCell ref="T192:T193"/>
    <mergeCell ref="U192:U193"/>
    <mergeCell ref="V192:V193"/>
    <mergeCell ref="K192:K193"/>
    <mergeCell ref="L192:L193"/>
    <mergeCell ref="M192:M193"/>
    <mergeCell ref="N192:N193"/>
    <mergeCell ref="O192:O193"/>
    <mergeCell ref="P192:P193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AB182:AB183"/>
    <mergeCell ref="AC182:AC183"/>
    <mergeCell ref="AD182:AD183"/>
    <mergeCell ref="AE182:AE183"/>
    <mergeCell ref="AF182:AF183"/>
    <mergeCell ref="AG182:AG183"/>
    <mergeCell ref="V182:V183"/>
    <mergeCell ref="W182:W183"/>
    <mergeCell ref="X182:X183"/>
    <mergeCell ref="Y182:Y183"/>
    <mergeCell ref="Z182:Z183"/>
    <mergeCell ref="AA182:AA183"/>
    <mergeCell ref="P182:P183"/>
    <mergeCell ref="Q182:Q183"/>
    <mergeCell ref="R182:R183"/>
    <mergeCell ref="S182:S183"/>
    <mergeCell ref="T182:T183"/>
    <mergeCell ref="U182:U183"/>
    <mergeCell ref="J182:J183"/>
    <mergeCell ref="K182:K183"/>
    <mergeCell ref="L182:L183"/>
    <mergeCell ref="M182:M183"/>
    <mergeCell ref="N182:N183"/>
    <mergeCell ref="O182:O183"/>
    <mergeCell ref="AF180:AF181"/>
    <mergeCell ref="AG180:AG181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Z180:Z181"/>
    <mergeCell ref="AA180:AA181"/>
    <mergeCell ref="AB180:AB181"/>
    <mergeCell ref="AC180:AC181"/>
    <mergeCell ref="AD180:AD181"/>
    <mergeCell ref="AE180:AE181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H180:H181"/>
    <mergeCell ref="I180:I181"/>
    <mergeCell ref="J180:J181"/>
    <mergeCell ref="K180:K181"/>
    <mergeCell ref="L180:L181"/>
    <mergeCell ref="M180:M181"/>
    <mergeCell ref="B180:B181"/>
    <mergeCell ref="C180:C181"/>
    <mergeCell ref="D180:D181"/>
    <mergeCell ref="E180:E181"/>
    <mergeCell ref="F180:F181"/>
    <mergeCell ref="G180:G181"/>
    <mergeCell ref="AB178:AB179"/>
    <mergeCell ref="AC178:AC179"/>
    <mergeCell ref="AD178:AD179"/>
    <mergeCell ref="AE178:AE179"/>
    <mergeCell ref="AF178:AF179"/>
    <mergeCell ref="AG178:AG179"/>
    <mergeCell ref="V178:V179"/>
    <mergeCell ref="W178:W179"/>
    <mergeCell ref="X178:X179"/>
    <mergeCell ref="Y178:Y179"/>
    <mergeCell ref="Z178:Z179"/>
    <mergeCell ref="AA178:AA179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AG168:AG169"/>
    <mergeCell ref="C174:AI174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A168:AA169"/>
    <mergeCell ref="AB168:AB169"/>
    <mergeCell ref="AC168:AC169"/>
    <mergeCell ref="AD168:AD169"/>
    <mergeCell ref="AE168:AE169"/>
    <mergeCell ref="AF168:AF169"/>
    <mergeCell ref="U168:U169"/>
    <mergeCell ref="V168:V169"/>
    <mergeCell ref="W168:W169"/>
    <mergeCell ref="X168:X169"/>
    <mergeCell ref="Y168:Y169"/>
    <mergeCell ref="Z168:Z169"/>
    <mergeCell ref="O168:O169"/>
    <mergeCell ref="P168:P169"/>
    <mergeCell ref="Q168:Q169"/>
    <mergeCell ref="R168:R169"/>
    <mergeCell ref="S168:S169"/>
    <mergeCell ref="T168:T169"/>
    <mergeCell ref="I168:I169"/>
    <mergeCell ref="J168:J169"/>
    <mergeCell ref="K168:K169"/>
    <mergeCell ref="L168:L169"/>
    <mergeCell ref="M168:M169"/>
    <mergeCell ref="N168:N169"/>
    <mergeCell ref="AE166:AE167"/>
    <mergeCell ref="AF166:AF167"/>
    <mergeCell ref="AG166:AG167"/>
    <mergeCell ref="B168:B169"/>
    <mergeCell ref="C168:C169"/>
    <mergeCell ref="D168:D169"/>
    <mergeCell ref="E168:E169"/>
    <mergeCell ref="F168:F169"/>
    <mergeCell ref="G168:G169"/>
    <mergeCell ref="H168:H169"/>
    <mergeCell ref="Y166:Y167"/>
    <mergeCell ref="Z166:Z167"/>
    <mergeCell ref="AA166:AA167"/>
    <mergeCell ref="AB166:AB167"/>
    <mergeCell ref="AC166:AC167"/>
    <mergeCell ref="AD166:AD167"/>
    <mergeCell ref="S166:S167"/>
    <mergeCell ref="T166:T167"/>
    <mergeCell ref="U166:U167"/>
    <mergeCell ref="V166:V167"/>
    <mergeCell ref="W166:W167"/>
    <mergeCell ref="X166:X167"/>
    <mergeCell ref="M166:M167"/>
    <mergeCell ref="N166:N167"/>
    <mergeCell ref="O166:O167"/>
    <mergeCell ref="P166:P167"/>
    <mergeCell ref="Q166:Q167"/>
    <mergeCell ref="R166:R167"/>
    <mergeCell ref="G166:G167"/>
    <mergeCell ref="H166:H167"/>
    <mergeCell ref="I166:I167"/>
    <mergeCell ref="J166:J167"/>
    <mergeCell ref="K166:K167"/>
    <mergeCell ref="L166:L167"/>
    <mergeCell ref="AC164:AC165"/>
    <mergeCell ref="AD164:AD165"/>
    <mergeCell ref="AE164:AE165"/>
    <mergeCell ref="AF164:AF165"/>
    <mergeCell ref="AG164:AG165"/>
    <mergeCell ref="B166:B167"/>
    <mergeCell ref="C166:C167"/>
    <mergeCell ref="D166:D167"/>
    <mergeCell ref="E166:E167"/>
    <mergeCell ref="F166:F167"/>
    <mergeCell ref="W164:W165"/>
    <mergeCell ref="X164:X165"/>
    <mergeCell ref="Y164:Y165"/>
    <mergeCell ref="Z164:Z165"/>
    <mergeCell ref="AA164:AA165"/>
    <mergeCell ref="AB164:AB165"/>
    <mergeCell ref="Q164:Q165"/>
    <mergeCell ref="R164:R165"/>
    <mergeCell ref="S164:S165"/>
    <mergeCell ref="T164:T165"/>
    <mergeCell ref="U164:U165"/>
    <mergeCell ref="V164:V165"/>
    <mergeCell ref="K164:K165"/>
    <mergeCell ref="L164:L165"/>
    <mergeCell ref="M164:M165"/>
    <mergeCell ref="N164:N165"/>
    <mergeCell ref="O164:O165"/>
    <mergeCell ref="P164:P165"/>
    <mergeCell ref="C160:AI160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AB154:AB155"/>
    <mergeCell ref="AC154:AC155"/>
    <mergeCell ref="AD154:AD155"/>
    <mergeCell ref="AE154:AE155"/>
    <mergeCell ref="AF154:AF155"/>
    <mergeCell ref="AG154:AG155"/>
    <mergeCell ref="V154:V155"/>
    <mergeCell ref="W154:W155"/>
    <mergeCell ref="X154:X155"/>
    <mergeCell ref="Y154:Y155"/>
    <mergeCell ref="Z154:Z155"/>
    <mergeCell ref="AA154:AA155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N154:N155"/>
    <mergeCell ref="O154:O155"/>
    <mergeCell ref="AF152:AF153"/>
    <mergeCell ref="AG152:AG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Z152:Z153"/>
    <mergeCell ref="AA152:AA153"/>
    <mergeCell ref="AB152:AB153"/>
    <mergeCell ref="AC152:AC153"/>
    <mergeCell ref="AD152:AD153"/>
    <mergeCell ref="AE152:AE153"/>
    <mergeCell ref="T152:T153"/>
    <mergeCell ref="U152:U153"/>
    <mergeCell ref="V152:V153"/>
    <mergeCell ref="W152:W153"/>
    <mergeCell ref="X152:X153"/>
    <mergeCell ref="Y152:Y153"/>
    <mergeCell ref="N152:N153"/>
    <mergeCell ref="O152:O153"/>
    <mergeCell ref="P152:P153"/>
    <mergeCell ref="Q152:Q153"/>
    <mergeCell ref="R152:R153"/>
    <mergeCell ref="S152:S153"/>
    <mergeCell ref="H152:H153"/>
    <mergeCell ref="I152:I153"/>
    <mergeCell ref="J152:J153"/>
    <mergeCell ref="K152:K153"/>
    <mergeCell ref="L152:L153"/>
    <mergeCell ref="M152:M153"/>
    <mergeCell ref="B152:B153"/>
    <mergeCell ref="C152:C153"/>
    <mergeCell ref="D152:D153"/>
    <mergeCell ref="E152:E153"/>
    <mergeCell ref="F152:F153"/>
    <mergeCell ref="G152:G153"/>
    <mergeCell ref="AB150:AB151"/>
    <mergeCell ref="AC150:AC151"/>
    <mergeCell ref="AD150:AD151"/>
    <mergeCell ref="AE150:AE151"/>
    <mergeCell ref="AF150:AF151"/>
    <mergeCell ref="AG150:AG151"/>
    <mergeCell ref="V150:V151"/>
    <mergeCell ref="W150:W151"/>
    <mergeCell ref="X150:X151"/>
    <mergeCell ref="Y150:Y151"/>
    <mergeCell ref="Z150:Z151"/>
    <mergeCell ref="AA150:AA151"/>
    <mergeCell ref="P150:P151"/>
    <mergeCell ref="Q150:Q151"/>
    <mergeCell ref="R150:R151"/>
    <mergeCell ref="S150:S151"/>
    <mergeCell ref="T150:T151"/>
    <mergeCell ref="U150:U151"/>
    <mergeCell ref="J150:J151"/>
    <mergeCell ref="K150:K151"/>
    <mergeCell ref="L150:L151"/>
    <mergeCell ref="M150:M151"/>
    <mergeCell ref="N150:N151"/>
    <mergeCell ref="O150:O151"/>
    <mergeCell ref="AG140:AG141"/>
    <mergeCell ref="C146:AI146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AA140:AA141"/>
    <mergeCell ref="AB140:AB141"/>
    <mergeCell ref="AC140:AC141"/>
    <mergeCell ref="AD140:AD141"/>
    <mergeCell ref="AE140:AE141"/>
    <mergeCell ref="AF140:AF141"/>
    <mergeCell ref="U140:U141"/>
    <mergeCell ref="V140:V141"/>
    <mergeCell ref="W140:W141"/>
    <mergeCell ref="X140:X141"/>
    <mergeCell ref="Y140:Y141"/>
    <mergeCell ref="Z140:Z141"/>
    <mergeCell ref="O140:O141"/>
    <mergeCell ref="P140:P141"/>
    <mergeCell ref="Q140:Q141"/>
    <mergeCell ref="R140:R141"/>
    <mergeCell ref="S140:S141"/>
    <mergeCell ref="T140:T141"/>
    <mergeCell ref="I140:I141"/>
    <mergeCell ref="J140:J141"/>
    <mergeCell ref="K140:K141"/>
    <mergeCell ref="L140:L141"/>
    <mergeCell ref="M140:M141"/>
    <mergeCell ref="N140:N141"/>
    <mergeCell ref="AE138:AE139"/>
    <mergeCell ref="AF138:AF139"/>
    <mergeCell ref="AG138:AG139"/>
    <mergeCell ref="B140:B141"/>
    <mergeCell ref="C140:C141"/>
    <mergeCell ref="D140:D141"/>
    <mergeCell ref="E140:E141"/>
    <mergeCell ref="F140:F141"/>
    <mergeCell ref="G140:G141"/>
    <mergeCell ref="H140:H141"/>
    <mergeCell ref="Y138:Y139"/>
    <mergeCell ref="Z138:Z139"/>
    <mergeCell ref="AA138:AA139"/>
    <mergeCell ref="AB138:AB139"/>
    <mergeCell ref="AC138:AC139"/>
    <mergeCell ref="AD138:AD139"/>
    <mergeCell ref="S138:S139"/>
    <mergeCell ref="T138:T139"/>
    <mergeCell ref="U138:U139"/>
    <mergeCell ref="V138:V139"/>
    <mergeCell ref="W138:W139"/>
    <mergeCell ref="X138:X139"/>
    <mergeCell ref="M138:M139"/>
    <mergeCell ref="N138:N139"/>
    <mergeCell ref="O138:O139"/>
    <mergeCell ref="P138:P139"/>
    <mergeCell ref="Q138:Q139"/>
    <mergeCell ref="R138:R139"/>
    <mergeCell ref="G138:G139"/>
    <mergeCell ref="H138:H139"/>
    <mergeCell ref="I138:I139"/>
    <mergeCell ref="J138:J139"/>
    <mergeCell ref="K138:K139"/>
    <mergeCell ref="L138:L139"/>
    <mergeCell ref="AC136:AC137"/>
    <mergeCell ref="AD136:AD137"/>
    <mergeCell ref="AE136:AE137"/>
    <mergeCell ref="AF136:AF137"/>
    <mergeCell ref="AG136:AG137"/>
    <mergeCell ref="B138:B139"/>
    <mergeCell ref="C138:C139"/>
    <mergeCell ref="D138:D139"/>
    <mergeCell ref="E138:E139"/>
    <mergeCell ref="F138:F139"/>
    <mergeCell ref="W136:W137"/>
    <mergeCell ref="X136:X137"/>
    <mergeCell ref="Y136:Y137"/>
    <mergeCell ref="Z136:Z137"/>
    <mergeCell ref="AA136:AA137"/>
    <mergeCell ref="AB136:AB137"/>
    <mergeCell ref="Q136:Q137"/>
    <mergeCell ref="R136:R137"/>
    <mergeCell ref="S136:S137"/>
    <mergeCell ref="T136:T137"/>
    <mergeCell ref="U136:U137"/>
    <mergeCell ref="V136:V137"/>
    <mergeCell ref="K136:K137"/>
    <mergeCell ref="L136:L137"/>
    <mergeCell ref="M136:M137"/>
    <mergeCell ref="N136:N137"/>
    <mergeCell ref="O136:O137"/>
    <mergeCell ref="P136:P137"/>
    <mergeCell ref="C132:AI132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AB126:AB127"/>
    <mergeCell ref="AC126:AC127"/>
    <mergeCell ref="AD126:AD127"/>
    <mergeCell ref="AE126:AE127"/>
    <mergeCell ref="AF126:AF127"/>
    <mergeCell ref="AG126:AG127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J126:J127"/>
    <mergeCell ref="K126:K127"/>
    <mergeCell ref="L126:L127"/>
    <mergeCell ref="M126:M127"/>
    <mergeCell ref="N126:N127"/>
    <mergeCell ref="O126:O127"/>
    <mergeCell ref="AF124:AF125"/>
    <mergeCell ref="AG124:AG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Z124:Z125"/>
    <mergeCell ref="AA124:AA125"/>
    <mergeCell ref="AB124:AB125"/>
    <mergeCell ref="AC124:AC125"/>
    <mergeCell ref="AD124:AD125"/>
    <mergeCell ref="AE124:AE125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H124:H125"/>
    <mergeCell ref="I124:I125"/>
    <mergeCell ref="J124:J125"/>
    <mergeCell ref="K124:K125"/>
    <mergeCell ref="L124:L125"/>
    <mergeCell ref="M124:M125"/>
    <mergeCell ref="B124:B125"/>
    <mergeCell ref="C124:C125"/>
    <mergeCell ref="D124:D125"/>
    <mergeCell ref="E124:E125"/>
    <mergeCell ref="F124:F125"/>
    <mergeCell ref="G124:G125"/>
    <mergeCell ref="AB122:AB123"/>
    <mergeCell ref="AC122:AC123"/>
    <mergeCell ref="AD122:AD123"/>
    <mergeCell ref="AE122:AE123"/>
    <mergeCell ref="AF122:AF123"/>
    <mergeCell ref="AG122:AG123"/>
    <mergeCell ref="V122:V123"/>
    <mergeCell ref="W122:W123"/>
    <mergeCell ref="X122:X123"/>
    <mergeCell ref="Y122:Y123"/>
    <mergeCell ref="Z122:Z123"/>
    <mergeCell ref="AA122:AA123"/>
    <mergeCell ref="P122:P123"/>
    <mergeCell ref="Q122:Q123"/>
    <mergeCell ref="R122:R123"/>
    <mergeCell ref="S122:S123"/>
    <mergeCell ref="T122:T123"/>
    <mergeCell ref="U122:U123"/>
    <mergeCell ref="J122:J123"/>
    <mergeCell ref="K122:K123"/>
    <mergeCell ref="L122:L123"/>
    <mergeCell ref="M122:M123"/>
    <mergeCell ref="N122:N123"/>
    <mergeCell ref="O122:O123"/>
    <mergeCell ref="AG112:AG113"/>
    <mergeCell ref="C118:AI118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F96:AF97"/>
    <mergeCell ref="AG96:AG97"/>
    <mergeCell ref="B98:B99"/>
    <mergeCell ref="C98:C99"/>
    <mergeCell ref="D98:D99"/>
    <mergeCell ref="E98:E99"/>
    <mergeCell ref="F98:F99"/>
    <mergeCell ref="G98:G99"/>
    <mergeCell ref="H98:H99"/>
    <mergeCell ref="I98:I99"/>
    <mergeCell ref="Z96:Z97"/>
    <mergeCell ref="AA96:AA97"/>
    <mergeCell ref="AB96:AB97"/>
    <mergeCell ref="AC96:AC97"/>
    <mergeCell ref="AD96:AD97"/>
    <mergeCell ref="AE96:AE97"/>
    <mergeCell ref="T96:T97"/>
    <mergeCell ref="U96:U97"/>
    <mergeCell ref="V96:V97"/>
    <mergeCell ref="W96:W97"/>
    <mergeCell ref="X96:X97"/>
    <mergeCell ref="Y96:Y97"/>
    <mergeCell ref="N96:N97"/>
    <mergeCell ref="O96:O97"/>
    <mergeCell ref="P96:P97"/>
    <mergeCell ref="Q96:Q97"/>
    <mergeCell ref="R96:R97"/>
    <mergeCell ref="S96:S97"/>
    <mergeCell ref="H96:H97"/>
    <mergeCell ref="I96:I97"/>
    <mergeCell ref="J96:J97"/>
    <mergeCell ref="K96:K97"/>
    <mergeCell ref="L96:L97"/>
    <mergeCell ref="M96:M97"/>
    <mergeCell ref="B96:B97"/>
    <mergeCell ref="C96:C97"/>
    <mergeCell ref="D96:D97"/>
    <mergeCell ref="E96:E97"/>
    <mergeCell ref="F96:F97"/>
    <mergeCell ref="G96:G97"/>
    <mergeCell ref="AB94:AB95"/>
    <mergeCell ref="AC94:AC95"/>
    <mergeCell ref="AD94:AD95"/>
    <mergeCell ref="AE94:AE95"/>
    <mergeCell ref="AF94:AF95"/>
    <mergeCell ref="AG94:AG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J94:J95"/>
    <mergeCell ref="K94:K95"/>
    <mergeCell ref="L94:L95"/>
    <mergeCell ref="M94:M95"/>
    <mergeCell ref="N94:N95"/>
    <mergeCell ref="O94:O95"/>
    <mergeCell ref="AG84:AG85"/>
    <mergeCell ref="C90:AI90"/>
    <mergeCell ref="B94:B95"/>
    <mergeCell ref="C94:C95"/>
    <mergeCell ref="D94:D95"/>
    <mergeCell ref="E94:E95"/>
    <mergeCell ref="F94:F95"/>
    <mergeCell ref="G94:G95"/>
    <mergeCell ref="H94:H95"/>
    <mergeCell ref="I94:I95"/>
    <mergeCell ref="AA84:AA85"/>
    <mergeCell ref="AB84:AB85"/>
    <mergeCell ref="AC84:AC85"/>
    <mergeCell ref="AD84:AD85"/>
    <mergeCell ref="AE84:AE85"/>
    <mergeCell ref="AF84:AF85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AE82:AE83"/>
    <mergeCell ref="AF82:AF83"/>
    <mergeCell ref="AG82:AG83"/>
    <mergeCell ref="B84:B85"/>
    <mergeCell ref="C84:C85"/>
    <mergeCell ref="D84:D85"/>
    <mergeCell ref="E84:E85"/>
    <mergeCell ref="F84:F85"/>
    <mergeCell ref="G84:G85"/>
    <mergeCell ref="H84:H85"/>
    <mergeCell ref="Y82:Y83"/>
    <mergeCell ref="Z82:Z83"/>
    <mergeCell ref="AA82:AA83"/>
    <mergeCell ref="AB82:AB83"/>
    <mergeCell ref="AC82:AC83"/>
    <mergeCell ref="AD82:AD83"/>
    <mergeCell ref="S82:S83"/>
    <mergeCell ref="T82:T83"/>
    <mergeCell ref="U82:U83"/>
    <mergeCell ref="V82:V83"/>
    <mergeCell ref="W82:W83"/>
    <mergeCell ref="X82:X83"/>
    <mergeCell ref="M82:M83"/>
    <mergeCell ref="N82:N83"/>
    <mergeCell ref="O82:O83"/>
    <mergeCell ref="P82:P83"/>
    <mergeCell ref="Q82:Q83"/>
    <mergeCell ref="R82:R83"/>
    <mergeCell ref="G82:G83"/>
    <mergeCell ref="H82:H83"/>
    <mergeCell ref="I82:I83"/>
    <mergeCell ref="J82:J83"/>
    <mergeCell ref="K82:K83"/>
    <mergeCell ref="L82:L83"/>
    <mergeCell ref="AC80:AC81"/>
    <mergeCell ref="AD80:AD81"/>
    <mergeCell ref="AE80:AE81"/>
    <mergeCell ref="AF80:AF81"/>
    <mergeCell ref="AG80:AG81"/>
    <mergeCell ref="B82:B83"/>
    <mergeCell ref="C82:C83"/>
    <mergeCell ref="D82:D83"/>
    <mergeCell ref="E82:E83"/>
    <mergeCell ref="F82:F83"/>
    <mergeCell ref="W80:W81"/>
    <mergeCell ref="X80:X81"/>
    <mergeCell ref="Y80:Y81"/>
    <mergeCell ref="Z80:Z81"/>
    <mergeCell ref="AA80:AA81"/>
    <mergeCell ref="AB80:AB81"/>
    <mergeCell ref="Q80:Q81"/>
    <mergeCell ref="R80:R81"/>
    <mergeCell ref="S80:S81"/>
    <mergeCell ref="T80:T81"/>
    <mergeCell ref="U80:U81"/>
    <mergeCell ref="V80:V81"/>
    <mergeCell ref="K80:K81"/>
    <mergeCell ref="L80:L81"/>
    <mergeCell ref="M80:M81"/>
    <mergeCell ref="N80:N81"/>
    <mergeCell ref="O80:O81"/>
    <mergeCell ref="P80:P81"/>
    <mergeCell ref="C76:AI76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AB70:AB71"/>
    <mergeCell ref="AC70:AC71"/>
    <mergeCell ref="AD70:AD71"/>
    <mergeCell ref="AE70:AE71"/>
    <mergeCell ref="AF70:AF71"/>
    <mergeCell ref="AG70:AG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J70:J71"/>
    <mergeCell ref="K70:K71"/>
    <mergeCell ref="L70:L71"/>
    <mergeCell ref="M70:M71"/>
    <mergeCell ref="N70:N71"/>
    <mergeCell ref="O70:O71"/>
    <mergeCell ref="AF68:AF69"/>
    <mergeCell ref="AG68:AG69"/>
    <mergeCell ref="B70:B71"/>
    <mergeCell ref="C70:C71"/>
    <mergeCell ref="D70:D71"/>
    <mergeCell ref="E70:E71"/>
    <mergeCell ref="F70:F71"/>
    <mergeCell ref="G70:G71"/>
    <mergeCell ref="H70:H71"/>
    <mergeCell ref="I70:I71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H68:H69"/>
    <mergeCell ref="I68:I69"/>
    <mergeCell ref="J68:J69"/>
    <mergeCell ref="K68:K69"/>
    <mergeCell ref="L68:L69"/>
    <mergeCell ref="M68:M69"/>
    <mergeCell ref="B68:B69"/>
    <mergeCell ref="C68:C69"/>
    <mergeCell ref="D68:D69"/>
    <mergeCell ref="E68:E69"/>
    <mergeCell ref="F68:F69"/>
    <mergeCell ref="G68:G69"/>
    <mergeCell ref="AB66:AB67"/>
    <mergeCell ref="AC66:AC67"/>
    <mergeCell ref="AD66:AD67"/>
    <mergeCell ref="AE66:AE67"/>
    <mergeCell ref="AF66:AF67"/>
    <mergeCell ref="AG66:AG67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G56:AG57"/>
    <mergeCell ref="C62:AI62"/>
    <mergeCell ref="B66:B67"/>
    <mergeCell ref="C66:C67"/>
    <mergeCell ref="D66:D67"/>
    <mergeCell ref="E66:E67"/>
    <mergeCell ref="F66:F67"/>
    <mergeCell ref="G66:G67"/>
    <mergeCell ref="H66:H67"/>
    <mergeCell ref="I66:I67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42:AB43"/>
    <mergeCell ref="AC42:AC43"/>
    <mergeCell ref="AD42:AD43"/>
    <mergeCell ref="AE42:AE43"/>
    <mergeCell ref="AF42:AF43"/>
    <mergeCell ref="AG42:AG43"/>
    <mergeCell ref="V42:V43"/>
    <mergeCell ref="W42:W43"/>
    <mergeCell ref="X42:X43"/>
    <mergeCell ref="Y42:Y43"/>
    <mergeCell ref="Z42:Z43"/>
    <mergeCell ref="AA42:AA43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N42:N43"/>
    <mergeCell ref="O42:O43"/>
    <mergeCell ref="AF40:AF41"/>
    <mergeCell ref="AG40:AG41"/>
    <mergeCell ref="B42:B43"/>
    <mergeCell ref="C42:C43"/>
    <mergeCell ref="D42:D43"/>
    <mergeCell ref="E42:E43"/>
    <mergeCell ref="F42:F43"/>
    <mergeCell ref="G42:G43"/>
    <mergeCell ref="H42:H43"/>
    <mergeCell ref="I42:I43"/>
    <mergeCell ref="Z40:Z41"/>
    <mergeCell ref="AA40:AA41"/>
    <mergeCell ref="AB40:AB41"/>
    <mergeCell ref="AC40:AC41"/>
    <mergeCell ref="AD40:AD41"/>
    <mergeCell ref="AE40:AE41"/>
    <mergeCell ref="T40:T41"/>
    <mergeCell ref="U40:U41"/>
    <mergeCell ref="V40:V41"/>
    <mergeCell ref="W40:W41"/>
    <mergeCell ref="X40:X41"/>
    <mergeCell ref="Y40:Y41"/>
    <mergeCell ref="N40:N41"/>
    <mergeCell ref="O40:O41"/>
    <mergeCell ref="P40:P41"/>
    <mergeCell ref="Q40:Q41"/>
    <mergeCell ref="R40:R41"/>
    <mergeCell ref="S40:S41"/>
    <mergeCell ref="H40:H41"/>
    <mergeCell ref="I40:I41"/>
    <mergeCell ref="AC38:AC39"/>
    <mergeCell ref="AD38:AD39"/>
    <mergeCell ref="AE38:AE39"/>
    <mergeCell ref="AF38:AF39"/>
    <mergeCell ref="AG38:AG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S28:S29"/>
    <mergeCell ref="T28:T29"/>
    <mergeCell ref="I28:I29"/>
    <mergeCell ref="J28:J29"/>
    <mergeCell ref="J40:J41"/>
    <mergeCell ref="K40:K41"/>
    <mergeCell ref="L40:L41"/>
    <mergeCell ref="M40:M41"/>
    <mergeCell ref="B40:B41"/>
    <mergeCell ref="C40:C41"/>
    <mergeCell ref="D40:D41"/>
    <mergeCell ref="E40:E41"/>
    <mergeCell ref="F40:F41"/>
    <mergeCell ref="G40:G41"/>
    <mergeCell ref="AB38:AB39"/>
    <mergeCell ref="J38:J39"/>
    <mergeCell ref="K38:K39"/>
    <mergeCell ref="L38:L39"/>
    <mergeCell ref="M38:M39"/>
    <mergeCell ref="O26:O27"/>
    <mergeCell ref="P26:P27"/>
    <mergeCell ref="Q26:Q27"/>
    <mergeCell ref="R26:R27"/>
    <mergeCell ref="N38:N39"/>
    <mergeCell ref="O38:O39"/>
    <mergeCell ref="AG28:AG29"/>
    <mergeCell ref="C34:AI34"/>
    <mergeCell ref="B38:B39"/>
    <mergeCell ref="C38:C39"/>
    <mergeCell ref="D38:D39"/>
    <mergeCell ref="E38:E39"/>
    <mergeCell ref="F38:F39"/>
    <mergeCell ref="G38:G39"/>
    <mergeCell ref="H38:H39"/>
    <mergeCell ref="I38:I39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K24:K25"/>
    <mergeCell ref="L24:L25"/>
    <mergeCell ref="M24:M25"/>
    <mergeCell ref="N24:N25"/>
    <mergeCell ref="K28:K29"/>
    <mergeCell ref="L28:L29"/>
    <mergeCell ref="M28:M29"/>
    <mergeCell ref="N28:N29"/>
    <mergeCell ref="AE26:AE27"/>
    <mergeCell ref="AF26:AF27"/>
    <mergeCell ref="AG26:AG27"/>
    <mergeCell ref="B28:B29"/>
    <mergeCell ref="C28:C29"/>
    <mergeCell ref="D28:D29"/>
    <mergeCell ref="E28:E29"/>
    <mergeCell ref="F28:F29"/>
    <mergeCell ref="G28:G29"/>
    <mergeCell ref="H28:H29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X26:X27"/>
    <mergeCell ref="M26:M27"/>
    <mergeCell ref="N26:N27"/>
    <mergeCell ref="S13:T13"/>
    <mergeCell ref="U13:V13"/>
    <mergeCell ref="W13:X13"/>
    <mergeCell ref="Y13:Z13"/>
    <mergeCell ref="G26:G27"/>
    <mergeCell ref="H26:H27"/>
    <mergeCell ref="I26:I27"/>
    <mergeCell ref="J26:J27"/>
    <mergeCell ref="K26:K27"/>
    <mergeCell ref="L26:L27"/>
    <mergeCell ref="AC24:AC25"/>
    <mergeCell ref="AD24:AD25"/>
    <mergeCell ref="AE24:AE25"/>
    <mergeCell ref="AF24:AF25"/>
    <mergeCell ref="AG24:AG25"/>
    <mergeCell ref="B26:B27"/>
    <mergeCell ref="C26:C27"/>
    <mergeCell ref="D26:D27"/>
    <mergeCell ref="E26:E27"/>
    <mergeCell ref="F26:F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U11:V11"/>
    <mergeCell ref="W11:X11"/>
    <mergeCell ref="Y11:Z11"/>
    <mergeCell ref="AB11:AF12"/>
    <mergeCell ref="AG11:AH12"/>
    <mergeCell ref="B12:E12"/>
    <mergeCell ref="S12:T12"/>
    <mergeCell ref="U12:V12"/>
    <mergeCell ref="W12:X12"/>
    <mergeCell ref="Y12:Z12"/>
    <mergeCell ref="O24:O25"/>
    <mergeCell ref="P24:P25"/>
    <mergeCell ref="C20:AI20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14:E14"/>
    <mergeCell ref="G14:J14"/>
    <mergeCell ref="L14:N14"/>
    <mergeCell ref="P14:R14"/>
    <mergeCell ref="S14:T14"/>
    <mergeCell ref="U14:V14"/>
    <mergeCell ref="W14:X14"/>
    <mergeCell ref="Y14:Z14"/>
    <mergeCell ref="B13:E13"/>
    <mergeCell ref="G13:J13"/>
  </mergeCells>
  <phoneticPr fontId="2"/>
  <conditionalFormatting sqref="AI28">
    <cfRule type="cellIs" dxfId="544" priority="853" operator="lessThan">
      <formula>0.285</formula>
    </cfRule>
  </conditionalFormatting>
  <conditionalFormatting sqref="C22:AG23">
    <cfRule type="expression" dxfId="543" priority="856">
      <formula>WEEKDAY(C$22)=7</formula>
    </cfRule>
    <cfRule type="expression" dxfId="542" priority="857">
      <formula>WEEKDAY(C$22)=1</formula>
    </cfRule>
  </conditionalFormatting>
  <conditionalFormatting sqref="C36:AG37">
    <cfRule type="expression" dxfId="541" priority="851">
      <formula>WEEKDAY(C$36)=7</formula>
    </cfRule>
    <cfRule type="expression" dxfId="540" priority="852">
      <formula>WEEKDAY(C$36)=1</formula>
    </cfRule>
  </conditionalFormatting>
  <conditionalFormatting sqref="C50:AG51">
    <cfRule type="expression" dxfId="539" priority="849">
      <formula>WEEKDAY(C$50)=7</formula>
    </cfRule>
    <cfRule type="expression" dxfId="538" priority="850">
      <formula>WEEKDAY(C$50)=1</formula>
    </cfRule>
  </conditionalFormatting>
  <conditionalFormatting sqref="C64:AG65">
    <cfRule type="expression" dxfId="537" priority="847">
      <formula>WEEKDAY(C$64)=7</formula>
    </cfRule>
    <cfRule type="expression" dxfId="536" priority="848">
      <formula>WEEKDAY(C$64)=1</formula>
    </cfRule>
  </conditionalFormatting>
  <conditionalFormatting sqref="C78:AG79">
    <cfRule type="expression" dxfId="535" priority="845">
      <formula>WEEKDAY(C$78)=7</formula>
    </cfRule>
    <cfRule type="expression" dxfId="534" priority="846">
      <formula>WEEKDAY(C$78)=1</formula>
    </cfRule>
  </conditionalFormatting>
  <conditionalFormatting sqref="C92:AG93">
    <cfRule type="expression" dxfId="533" priority="843">
      <formula>WEEKDAY(C$92)=7</formula>
    </cfRule>
    <cfRule type="expression" dxfId="532" priority="844">
      <formula>WEEKDAY(C$92)=1</formula>
    </cfRule>
  </conditionalFormatting>
  <conditionalFormatting sqref="C106:AG107">
    <cfRule type="expression" dxfId="531" priority="841">
      <formula>WEEKDAY(C$106)=7</formula>
    </cfRule>
    <cfRule type="expression" dxfId="530" priority="842">
      <formula>WEEKDAY(C$106)=1</formula>
    </cfRule>
  </conditionalFormatting>
  <conditionalFormatting sqref="C120:AG121">
    <cfRule type="expression" dxfId="529" priority="839">
      <formula>WEEKDAY(C$120)=7</formula>
    </cfRule>
    <cfRule type="expression" dxfId="528" priority="840">
      <formula>WEEKDAY(C$120)=1</formula>
    </cfRule>
  </conditionalFormatting>
  <conditionalFormatting sqref="C134:AG135">
    <cfRule type="expression" dxfId="527" priority="837">
      <formula>WEEKDAY(C$134)=7</formula>
    </cfRule>
    <cfRule type="expression" dxfId="526" priority="838">
      <formula>WEEKDAY(C$134)=1</formula>
    </cfRule>
  </conditionalFormatting>
  <conditionalFormatting sqref="C148:AG149">
    <cfRule type="expression" dxfId="525" priority="835">
      <formula>WEEKDAY(C$148)=7</formula>
    </cfRule>
    <cfRule type="expression" dxfId="524" priority="836">
      <formula>WEEKDAY(C$148)=1</formula>
    </cfRule>
  </conditionalFormatting>
  <conditionalFormatting sqref="C162:AG163">
    <cfRule type="expression" dxfId="523" priority="833">
      <formula>WEEKDAY(C$162)=7</formula>
    </cfRule>
    <cfRule type="expression" dxfId="522" priority="834">
      <formula>WEEKDAY(C$162)=1</formula>
    </cfRule>
  </conditionalFormatting>
  <conditionalFormatting sqref="C176:AG177">
    <cfRule type="expression" dxfId="521" priority="831">
      <formula>WEEKDAY(C$176)=7</formula>
    </cfRule>
    <cfRule type="expression" dxfId="520" priority="832">
      <formula>WEEKDAY(C$176)=1</formula>
    </cfRule>
  </conditionalFormatting>
  <conditionalFormatting sqref="C190:AG191">
    <cfRule type="expression" dxfId="519" priority="829">
      <formula>WEEKDAY(C$190)=7</formula>
    </cfRule>
    <cfRule type="expression" dxfId="518" priority="830">
      <formula>WEEKDAY(C$190)=1</formula>
    </cfRule>
  </conditionalFormatting>
  <conditionalFormatting sqref="C204:AG205">
    <cfRule type="expression" dxfId="517" priority="827">
      <formula>WEEKDAY(C$204)=7</formula>
    </cfRule>
    <cfRule type="expression" dxfId="516" priority="828">
      <formula>WEEKDAY(C$204)=1</formula>
    </cfRule>
  </conditionalFormatting>
  <conditionalFormatting sqref="C218:AG219">
    <cfRule type="expression" dxfId="515" priority="825">
      <formula>WEEKDAY(C$218)=7</formula>
    </cfRule>
    <cfRule type="expression" dxfId="514" priority="826">
      <formula>WEEKDAY(C$218)=1</formula>
    </cfRule>
  </conditionalFormatting>
  <conditionalFormatting sqref="C232:AG233">
    <cfRule type="expression" dxfId="513" priority="823">
      <formula>WEEKDAY(C$232)=7</formula>
    </cfRule>
    <cfRule type="expression" dxfId="512" priority="824">
      <formula>WEEKDAY(C$232)=1</formula>
    </cfRule>
  </conditionalFormatting>
  <conditionalFormatting sqref="C246:AG247">
    <cfRule type="expression" dxfId="511" priority="821">
      <formula>WEEKDAY(C$246)=7</formula>
    </cfRule>
    <cfRule type="expression" dxfId="510" priority="822">
      <formula>WEEKDAY(C$246)=1</formula>
    </cfRule>
  </conditionalFormatting>
  <conditionalFormatting sqref="C260:AG261">
    <cfRule type="expression" dxfId="509" priority="819">
      <formula>WEEKDAY(C$260)=7</formula>
    </cfRule>
    <cfRule type="expression" dxfId="508" priority="820">
      <formula>WEEKDAY(C$260)=1</formula>
    </cfRule>
  </conditionalFormatting>
  <conditionalFormatting sqref="C274:AG275">
    <cfRule type="expression" dxfId="507" priority="817">
      <formula>WEEKDAY(C$274)=7</formula>
    </cfRule>
    <cfRule type="expression" dxfId="506" priority="818">
      <formula>WEEKDAY(C$274)=1</formula>
    </cfRule>
  </conditionalFormatting>
  <conditionalFormatting sqref="C288:AG289">
    <cfRule type="expression" dxfId="505" priority="815">
      <formula>WEEKDAY(C$288)=7</formula>
    </cfRule>
    <cfRule type="expression" dxfId="504" priority="816">
      <formula>WEEKDAY(C$288)=1</formula>
    </cfRule>
  </conditionalFormatting>
  <conditionalFormatting sqref="C302:AG303">
    <cfRule type="expression" dxfId="503" priority="813">
      <formula>WEEKDAY(C$302)=7</formula>
    </cfRule>
    <cfRule type="expression" dxfId="502" priority="814">
      <formula>WEEKDAY(C$302)=1</formula>
    </cfRule>
  </conditionalFormatting>
  <conditionalFormatting sqref="AG11:AH14">
    <cfRule type="expression" dxfId="501" priority="812">
      <formula>$AG$13="未達成"</formula>
    </cfRule>
  </conditionalFormatting>
  <conditionalFormatting sqref="C26:E29 H26:L29 O26:S29 V26:Z29 AC26:AG29">
    <cfRule type="cellIs" dxfId="500" priority="808" operator="equal">
      <formula>"雨"</formula>
    </cfRule>
    <cfRule type="cellIs" dxfId="499" priority="809" operator="equal">
      <formula>"休"</formula>
    </cfRule>
  </conditionalFormatting>
  <conditionalFormatting sqref="C24:AG25">
    <cfRule type="cellIs" priority="807" operator="equal">
      <formula>"中止,夏休,冬休"</formula>
    </cfRule>
  </conditionalFormatting>
  <conditionalFormatting sqref="C40:D43 U40:U43 G40:G43 AG40:AG43">
    <cfRule type="cellIs" dxfId="498" priority="804" operator="equal">
      <formula>"雨"</formula>
    </cfRule>
    <cfRule type="cellIs" dxfId="497" priority="805" operator="equal">
      <formula>"休"</formula>
    </cfRule>
  </conditionalFormatting>
  <conditionalFormatting sqref="C38:AG39">
    <cfRule type="cellIs" priority="803" operator="equal">
      <formula>"中止,夏休,冬休"</formula>
    </cfRule>
  </conditionalFormatting>
  <conditionalFormatting sqref="AI42">
    <cfRule type="cellIs" dxfId="496" priority="802" operator="lessThan">
      <formula>0.285</formula>
    </cfRule>
  </conditionalFormatting>
  <conditionalFormatting sqref="C54:D57 N54:N57 U54:U57 AB54:AB57 AG54:AG57 G54:G57">
    <cfRule type="cellIs" dxfId="495" priority="800" operator="equal">
      <formula>"雨"</formula>
    </cfRule>
    <cfRule type="cellIs" dxfId="494" priority="801" operator="equal">
      <formula>"休"</formula>
    </cfRule>
  </conditionalFormatting>
  <conditionalFormatting sqref="C52:AG53">
    <cfRule type="cellIs" priority="799" operator="equal">
      <formula>"中止,夏休,冬休"</formula>
    </cfRule>
  </conditionalFormatting>
  <conditionalFormatting sqref="C68:D71 K68:K71 R68:R71 AF68:AG71 Y68:Y71 G68:G71 N68:N71 U68:U71 AB68:AB71">
    <cfRule type="cellIs" dxfId="493" priority="796" operator="equal">
      <formula>"雨"</formula>
    </cfRule>
    <cfRule type="cellIs" dxfId="492" priority="797" operator="equal">
      <formula>"休"</formula>
    </cfRule>
  </conditionalFormatting>
  <conditionalFormatting sqref="C66:AG67">
    <cfRule type="cellIs" priority="795" operator="equal">
      <formula>"中止,夏休,冬休"</formula>
    </cfRule>
  </conditionalFormatting>
  <conditionalFormatting sqref="C82:D85 Y82:Y85 AF82:AG85 R82:R85 K82:K85">
    <cfRule type="cellIs" dxfId="491" priority="791" operator="equal">
      <formula>"雨"</formula>
    </cfRule>
    <cfRule type="cellIs" dxfId="490" priority="792" operator="equal">
      <formula>"休"</formula>
    </cfRule>
  </conditionalFormatting>
  <conditionalFormatting sqref="C80:AG81">
    <cfRule type="cellIs" priority="790" operator="equal">
      <formula>"中止,夏休,冬休"</formula>
    </cfRule>
  </conditionalFormatting>
  <conditionalFormatting sqref="C96:C99 M96:M99 T96:T99 AA96:AA99 AF96:AG99 F96:F99">
    <cfRule type="cellIs" dxfId="489" priority="786" operator="equal">
      <formula>"雨"</formula>
    </cfRule>
    <cfRule type="cellIs" dxfId="488" priority="787" operator="equal">
      <formula>"休"</formula>
    </cfRule>
  </conditionalFormatting>
  <conditionalFormatting sqref="C94:AG95">
    <cfRule type="cellIs" priority="785" operator="equal">
      <formula>"中止,夏休,冬休"</formula>
    </cfRule>
  </conditionalFormatting>
  <conditionalFormatting sqref="C110:C113 AF110:AG113 F110:F113 M110:M113 T110:T113 AA110:AA113">
    <cfRule type="cellIs" dxfId="487" priority="781" operator="equal">
      <formula>"雨"</formula>
    </cfRule>
    <cfRule type="cellIs" dxfId="486" priority="782" operator="equal">
      <formula>"休"</formula>
    </cfRule>
  </conditionalFormatting>
  <conditionalFormatting sqref="C108:AG109">
    <cfRule type="cellIs" priority="780" operator="equal">
      <formula>"中止,夏休,冬休"</formula>
    </cfRule>
  </conditionalFormatting>
  <conditionalFormatting sqref="C124:C127 H124:H127 O124:O127 V124:V127 AC124:AC127 AG124:AG127">
    <cfRule type="cellIs" dxfId="485" priority="776" operator="equal">
      <formula>"雨"</formula>
    </cfRule>
    <cfRule type="cellIs" dxfId="484" priority="777" operator="equal">
      <formula>"休"</formula>
    </cfRule>
  </conditionalFormatting>
  <conditionalFormatting sqref="C122:AG123">
    <cfRule type="cellIs" priority="775" operator="equal">
      <formula>"中止,夏休,冬休"</formula>
    </cfRule>
  </conditionalFormatting>
  <conditionalFormatting sqref="D138:E141 L138:L141 S138:S141 Z138:Z141 AF138:AG141 H138:H141 O138:O141 V138:V141 AC138:AC141">
    <cfRule type="cellIs" dxfId="483" priority="772" operator="equal">
      <formula>"雨"</formula>
    </cfRule>
    <cfRule type="cellIs" dxfId="482" priority="773" operator="equal">
      <formula>"休"</formula>
    </cfRule>
  </conditionalFormatting>
  <conditionalFormatting sqref="C136:AG137">
    <cfRule type="cellIs" priority="771" operator="equal">
      <formula>"中止,夏休,冬休"</formula>
    </cfRule>
  </conditionalFormatting>
  <conditionalFormatting sqref="C152:E155 O152:S155 V152:Z155 AC152:AG155 H152:L155">
    <cfRule type="cellIs" dxfId="481" priority="767" operator="equal">
      <formula>"雨"</formula>
    </cfRule>
    <cfRule type="cellIs" dxfId="480" priority="768" operator="equal">
      <formula>"休"</formula>
    </cfRule>
  </conditionalFormatting>
  <conditionalFormatting sqref="C150:AG151">
    <cfRule type="cellIs" priority="766" operator="equal">
      <formula>"中止,夏休,冬休"</formula>
    </cfRule>
  </conditionalFormatting>
  <conditionalFormatting sqref="E166:I169 S166:W169 L166:P169 Z166:AG169">
    <cfRule type="cellIs" dxfId="479" priority="762" operator="equal">
      <formula>"雨"</formula>
    </cfRule>
    <cfRule type="cellIs" dxfId="478" priority="763" operator="equal">
      <formula>"休"</formula>
    </cfRule>
  </conditionalFormatting>
  <conditionalFormatting sqref="C164:AG165">
    <cfRule type="cellIs" priority="761" operator="equal">
      <formula>"中止,夏休,冬休"</formula>
    </cfRule>
  </conditionalFormatting>
  <conditionalFormatting sqref="AI29">
    <cfRule type="expression" dxfId="477" priority="758">
      <formula>AI29="NG"</formula>
    </cfRule>
  </conditionalFormatting>
  <conditionalFormatting sqref="C180:AG183">
    <cfRule type="cellIs" dxfId="476" priority="745" operator="equal">
      <formula>"雨"</formula>
    </cfRule>
    <cfRule type="cellIs" dxfId="475" priority="746" operator="equal">
      <formula>"休"</formula>
    </cfRule>
  </conditionalFormatting>
  <conditionalFormatting sqref="C178:AG179">
    <cfRule type="cellIs" priority="744" operator="equal">
      <formula>"中止,夏休,冬休"</formula>
    </cfRule>
  </conditionalFormatting>
  <conditionalFormatting sqref="C194:AG197">
    <cfRule type="cellIs" dxfId="474" priority="739" operator="equal">
      <formula>"雨"</formula>
    </cfRule>
    <cfRule type="cellIs" dxfId="473" priority="740" operator="equal">
      <formula>"休"</formula>
    </cfRule>
  </conditionalFormatting>
  <conditionalFormatting sqref="C192:AG193">
    <cfRule type="cellIs" priority="738" operator="equal">
      <formula>"中止,夏休,冬休"</formula>
    </cfRule>
  </conditionalFormatting>
  <conditionalFormatting sqref="C208:AG211">
    <cfRule type="cellIs" dxfId="472" priority="733" operator="equal">
      <formula>"雨"</formula>
    </cfRule>
    <cfRule type="cellIs" dxfId="471" priority="734" operator="equal">
      <formula>"休"</formula>
    </cfRule>
  </conditionalFormatting>
  <conditionalFormatting sqref="C206:AG207">
    <cfRule type="cellIs" priority="732" operator="equal">
      <formula>"中止,夏休,冬休"</formula>
    </cfRule>
  </conditionalFormatting>
  <conditionalFormatting sqref="C222:AG225">
    <cfRule type="cellIs" dxfId="470" priority="727" operator="equal">
      <formula>"雨"</formula>
    </cfRule>
    <cfRule type="cellIs" dxfId="469" priority="728" operator="equal">
      <formula>"休"</formula>
    </cfRule>
  </conditionalFormatting>
  <conditionalFormatting sqref="C220:AG221">
    <cfRule type="cellIs" priority="726" operator="equal">
      <formula>"中止,夏休,冬休"</formula>
    </cfRule>
  </conditionalFormatting>
  <conditionalFormatting sqref="C236:AG239">
    <cfRule type="cellIs" dxfId="468" priority="721" operator="equal">
      <formula>"雨"</formula>
    </cfRule>
    <cfRule type="cellIs" dxfId="467" priority="722" operator="equal">
      <formula>"休"</formula>
    </cfRule>
  </conditionalFormatting>
  <conditionalFormatting sqref="C234:AG235">
    <cfRule type="cellIs" priority="720" operator="equal">
      <formula>"中止,夏休,冬休"</formula>
    </cfRule>
  </conditionalFormatting>
  <conditionalFormatting sqref="C250:AG253">
    <cfRule type="cellIs" dxfId="466" priority="715" operator="equal">
      <formula>"雨"</formula>
    </cfRule>
    <cfRule type="cellIs" dxfId="465" priority="716" operator="equal">
      <formula>"休"</formula>
    </cfRule>
  </conditionalFormatting>
  <conditionalFormatting sqref="C248:AG249">
    <cfRule type="cellIs" priority="714" operator="equal">
      <formula>"中止,夏休,冬休"</formula>
    </cfRule>
  </conditionalFormatting>
  <conditionalFormatting sqref="C264:AG267">
    <cfRule type="cellIs" dxfId="464" priority="709" operator="equal">
      <formula>"雨"</formula>
    </cfRule>
    <cfRule type="cellIs" dxfId="463" priority="710" operator="equal">
      <formula>"休"</formula>
    </cfRule>
  </conditionalFormatting>
  <conditionalFormatting sqref="C262:AG263">
    <cfRule type="cellIs" priority="708" operator="equal">
      <formula>"中止,夏休,冬休"</formula>
    </cfRule>
  </conditionalFormatting>
  <conditionalFormatting sqref="C278:AG281">
    <cfRule type="cellIs" dxfId="462" priority="703" operator="equal">
      <formula>"雨"</formula>
    </cfRule>
    <cfRule type="cellIs" dxfId="461" priority="704" operator="equal">
      <formula>"休"</formula>
    </cfRule>
  </conditionalFormatting>
  <conditionalFormatting sqref="C276:AG277">
    <cfRule type="cellIs" priority="702" operator="equal">
      <formula>"中止,夏休,冬休"</formula>
    </cfRule>
  </conditionalFormatting>
  <conditionalFormatting sqref="C292:AG295">
    <cfRule type="cellIs" dxfId="460" priority="697" operator="equal">
      <formula>"雨"</formula>
    </cfRule>
    <cfRule type="cellIs" dxfId="459" priority="698" operator="equal">
      <formula>"休"</formula>
    </cfRule>
  </conditionalFormatting>
  <conditionalFormatting sqref="C290:AG291">
    <cfRule type="cellIs" priority="696" operator="equal">
      <formula>"中止,夏休,冬休"</formula>
    </cfRule>
  </conditionalFormatting>
  <conditionalFormatting sqref="C306:AG309">
    <cfRule type="cellIs" dxfId="458" priority="691" operator="equal">
      <formula>"雨"</formula>
    </cfRule>
    <cfRule type="cellIs" dxfId="457" priority="692" operator="equal">
      <formula>"休"</formula>
    </cfRule>
  </conditionalFormatting>
  <conditionalFormatting sqref="C304:AG305">
    <cfRule type="cellIs" priority="690" operator="equal">
      <formula>"中止,夏休,冬休"</formula>
    </cfRule>
  </conditionalFormatting>
  <conditionalFormatting sqref="T138:T141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24:AF127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38:C141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66:R169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66:K169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66:D169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66:Y169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56">
    <cfRule type="cellIs" dxfId="442" priority="642" operator="lessThan">
      <formula>0.285</formula>
    </cfRule>
  </conditionalFormatting>
  <conditionalFormatting sqref="AI70">
    <cfRule type="cellIs" dxfId="441" priority="640" operator="lessThan">
      <formula>0.285</formula>
    </cfRule>
  </conditionalFormatting>
  <conditionalFormatting sqref="AI84">
    <cfRule type="cellIs" dxfId="440" priority="638" operator="lessThan">
      <formula>0.285</formula>
    </cfRule>
  </conditionalFormatting>
  <conditionalFormatting sqref="AI98">
    <cfRule type="cellIs" dxfId="439" priority="636" operator="lessThan">
      <formula>0.285</formula>
    </cfRule>
  </conditionalFormatting>
  <conditionalFormatting sqref="AI112">
    <cfRule type="cellIs" dxfId="438" priority="634" operator="lessThan">
      <formula>0.285</formula>
    </cfRule>
  </conditionalFormatting>
  <conditionalFormatting sqref="AI126">
    <cfRule type="cellIs" dxfId="437" priority="632" operator="lessThan">
      <formula>0.285</formula>
    </cfRule>
  </conditionalFormatting>
  <conditionalFormatting sqref="AI140">
    <cfRule type="cellIs" dxfId="436" priority="630" operator="lessThan">
      <formula>0.285</formula>
    </cfRule>
  </conditionalFormatting>
  <conditionalFormatting sqref="AI154">
    <cfRule type="cellIs" dxfId="435" priority="628" operator="lessThan">
      <formula>0.285</formula>
    </cfRule>
  </conditionalFormatting>
  <conditionalFormatting sqref="AI168">
    <cfRule type="cellIs" dxfId="434" priority="626" operator="lessThan">
      <formula>0.285</formula>
    </cfRule>
  </conditionalFormatting>
  <conditionalFormatting sqref="AI182">
    <cfRule type="cellIs" dxfId="433" priority="624" operator="lessThan">
      <formula>0.285</formula>
    </cfRule>
  </conditionalFormatting>
  <conditionalFormatting sqref="AI196">
    <cfRule type="cellIs" dxfId="432" priority="622" operator="lessThan">
      <formula>0.285</formula>
    </cfRule>
  </conditionalFormatting>
  <conditionalFormatting sqref="AI210">
    <cfRule type="cellIs" dxfId="431" priority="620" operator="lessThan">
      <formula>0.285</formula>
    </cfRule>
  </conditionalFormatting>
  <conditionalFormatting sqref="AI224">
    <cfRule type="cellIs" dxfId="430" priority="618" operator="lessThan">
      <formula>0.285</formula>
    </cfRule>
  </conditionalFormatting>
  <conditionalFormatting sqref="AI238">
    <cfRule type="cellIs" dxfId="429" priority="616" operator="lessThan">
      <formula>0.285</formula>
    </cfRule>
  </conditionalFormatting>
  <conditionalFormatting sqref="AI252">
    <cfRule type="cellIs" dxfId="428" priority="614" operator="lessThan">
      <formula>0.285</formula>
    </cfRule>
  </conditionalFormatting>
  <conditionalFormatting sqref="AI266">
    <cfRule type="cellIs" dxfId="427" priority="612" operator="lessThan">
      <formula>0.285</formula>
    </cfRule>
  </conditionalFormatting>
  <conditionalFormatting sqref="AI280">
    <cfRule type="cellIs" dxfId="426" priority="610" operator="lessThan">
      <formula>0.285</formula>
    </cfRule>
  </conditionalFormatting>
  <conditionalFormatting sqref="AI294">
    <cfRule type="cellIs" dxfId="425" priority="608" operator="lessThan">
      <formula>0.285</formula>
    </cfRule>
  </conditionalFormatting>
  <conditionalFormatting sqref="AI308">
    <cfRule type="cellIs" dxfId="424" priority="606" operator="lessThan">
      <formula>0.285</formula>
    </cfRule>
  </conditionalFormatting>
  <conditionalFormatting sqref="E42:F43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26:F29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26:M29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40:J43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40:Q43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40:X43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40:AE43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54:H57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40:F41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40:N43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42:M43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40:M41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40:T43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42:S43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40:S41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40:AB43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42:AA43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40:AA41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54:K57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56:J57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54:J55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54:R57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56:Q57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54:Q55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54:Y57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56:X57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54:X55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54:AF57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56:AE57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54:AE55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70:H71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68:H69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70:O71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68:O69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70:AC71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68:AC69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70:V71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68:V69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82:F85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84:E85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82:E83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82:T85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84:S85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82:S83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82:M85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84:L85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82:L83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82:AA85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84:Z85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82:Z83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96:J99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98:I99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96:I97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96:Q99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98:P99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96:P97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96:X99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98:W99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96:W97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96:AE99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98:AD99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96:AD97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110:H113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12:G113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110:G111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110:O113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12:N113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110:N111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110:V113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12:U113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110:U111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110:AC113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12:AB113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110:AB111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24:E127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26:D127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24:D125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24:L127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26:K127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24:K125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24:S127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26:R127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24:R125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24:Z127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26:Y127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24:Y125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40:I141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38:I139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40:P141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38:P139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40:W141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38:W139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38:AE141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40:AD141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38:AD139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52:G155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54:F155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52:F153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52:N155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54:M155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52:M153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52:U155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54:T155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52:T153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52:AB155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54:AA155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52:AA153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38:AB141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38:AA141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40:I43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40:P43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68:J71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68:Q71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82:H85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82:O85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68:X71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68:AE71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96:S99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96:Z99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110:X113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110:AE113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24:U127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24:AB127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38:Y141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38:N141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24:P127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24:J127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110:Y113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96:AC99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96:U99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96:O99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96:G99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82:AE85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82:W85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82:Q85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82:I85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68:AA71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68:S71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68:M71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38:U141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24:I127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110:E113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40:W43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40:AD43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54:F57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54:M57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54:T57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54:AA57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82:V85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82:AC85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96:E99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96:L99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110:J113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110:Q113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24:G127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24:N127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38:K141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38:R141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38:M141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38:G141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38:F141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24:AE127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24:AD127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24:X127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24:W127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24:Q127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110:D113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110:L113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110:K113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110:S113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110:R113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110:Z113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96:AB99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96:V99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96:N99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96:H99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82:AD85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82:X85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82:P85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82:J85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68:Z71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68:T71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68:L71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68:F71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68:E71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54:P57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54:O57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54:W57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54:V57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54:AD57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54:AC57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54:I57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40:AF43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40:Y43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40:R43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40:K43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26:N29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26:G29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26:U29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26:T29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26:AB29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26:AA29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43">
    <cfRule type="expression" dxfId="19" priority="20">
      <formula>AI43="NG"</formula>
    </cfRule>
  </conditionalFormatting>
  <conditionalFormatting sqref="AI57">
    <cfRule type="expression" dxfId="18" priority="19">
      <formula>AI57="NG"</formula>
    </cfRule>
  </conditionalFormatting>
  <conditionalFormatting sqref="AI71">
    <cfRule type="expression" dxfId="17" priority="18">
      <formula>AI71="NG"</formula>
    </cfRule>
  </conditionalFormatting>
  <conditionalFormatting sqref="AI85">
    <cfRule type="expression" dxfId="16" priority="17">
      <formula>AI85="NG"</formula>
    </cfRule>
  </conditionalFormatting>
  <conditionalFormatting sqref="AI99">
    <cfRule type="expression" dxfId="15" priority="16">
      <formula>AI99="NG"</formula>
    </cfRule>
  </conditionalFormatting>
  <conditionalFormatting sqref="AI113">
    <cfRule type="expression" dxfId="14" priority="15">
      <formula>AI113="NG"</formula>
    </cfRule>
  </conditionalFormatting>
  <conditionalFormatting sqref="AI127">
    <cfRule type="expression" dxfId="13" priority="14">
      <formula>AI127="NG"</formula>
    </cfRule>
  </conditionalFormatting>
  <conditionalFormatting sqref="AI141">
    <cfRule type="expression" dxfId="12" priority="13">
      <formula>AI141="NG"</formula>
    </cfRule>
  </conditionalFormatting>
  <conditionalFormatting sqref="AI155">
    <cfRule type="expression" dxfId="11" priority="12">
      <formula>AI155="NG"</formula>
    </cfRule>
  </conditionalFormatting>
  <conditionalFormatting sqref="AI169">
    <cfRule type="expression" dxfId="10" priority="11">
      <formula>AI169="NG"</formula>
    </cfRule>
  </conditionalFormatting>
  <conditionalFormatting sqref="AI183">
    <cfRule type="expression" dxfId="9" priority="10">
      <formula>AI183="NG"</formula>
    </cfRule>
  </conditionalFormatting>
  <conditionalFormatting sqref="AI197">
    <cfRule type="expression" dxfId="8" priority="9">
      <formula>AI197="NG"</formula>
    </cfRule>
  </conditionalFormatting>
  <conditionalFormatting sqref="AI211">
    <cfRule type="expression" dxfId="7" priority="8">
      <formula>AI211="NG"</formula>
    </cfRule>
  </conditionalFormatting>
  <conditionalFormatting sqref="AI225">
    <cfRule type="expression" dxfId="6" priority="7">
      <formula>AI225="NG"</formula>
    </cfRule>
  </conditionalFormatting>
  <conditionalFormatting sqref="AI239">
    <cfRule type="expression" dxfId="5" priority="6">
      <formula>AI239="NG"</formula>
    </cfRule>
  </conditionalFormatting>
  <conditionalFormatting sqref="AI253">
    <cfRule type="expression" dxfId="4" priority="5">
      <formula>AI253="NG"</formula>
    </cfRule>
  </conditionalFormatting>
  <conditionalFormatting sqref="AI267">
    <cfRule type="expression" dxfId="3" priority="4">
      <formula>AI267="NG"</formula>
    </cfRule>
  </conditionalFormatting>
  <conditionalFormatting sqref="AI281">
    <cfRule type="expression" dxfId="2" priority="3">
      <formula>AI281="NG"</formula>
    </cfRule>
  </conditionalFormatting>
  <conditionalFormatting sqref="AI295">
    <cfRule type="expression" dxfId="1" priority="2">
      <formula>AI295="NG"</formula>
    </cfRule>
  </conditionalFormatting>
  <conditionalFormatting sqref="AI309">
    <cfRule type="expression" dxfId="0" priority="1">
      <formula>AI309="NG"</formula>
    </cfRule>
  </conditionalFormatting>
  <dataValidations count="3">
    <dataValidation type="list" allowBlank="1" showInputMessage="1" showErrorMessage="1" sqref="C194:AG195 C26:AG27 C40:AG41 C54:AG55 C68:AG69 C82:AG83 C96:AG97 C110:AG111 C124:AG125 C138:AG139 C180:AG181 C264:AG265 C250:AG251 C152:AG153 C236:AG237 C222:AG223 C292:AG293 C208:AG209 C306:AG307 C166:AG167 C278:AG279">
      <formula1>$AM$22</formula1>
    </dataValidation>
    <dataValidation type="list" showInputMessage="1" showErrorMessage="1" sqref="C126:AG127 C70:AG71 C84:AG85 C294:AG295 C280:AG281 C266:AG267 C252:AG253 C238:AG239 C224:AG225 C210:AG211 C196:AG197 C182:AG183 C28:AG29 C140:AG141 C56:AG57 C42:AG43 C112:AG113 C154:AG155 C308:AG309 C98:AG99 C168:AG169">
      <formula1>$AM$22:$AM$23</formula1>
    </dataValidation>
    <dataValidation type="list" allowBlank="1" showInputMessage="1" showErrorMessage="1" sqref="C24:AG25 C304:AG305 C290:AG291 C276:AG277 C262:AG263 C248:AG249 C234:AG235 C220:AG221 C206:AG207 C192:AG193 C178:AG179 C164:AG165 C150:AG151 C136:AG137 C122:AG123 C108:AG109 C94:AG95 C80:AG81 C66:AG67 C52:AG53 C38:AG39">
      <formula1>$AM$13:$AM$17</formula1>
    </dataValidation>
  </dataValidations>
  <pageMargins left="0.51181102362204722" right="0.51181102362204722" top="0.55118110236220474" bottom="0.35433070866141736" header="0.31496062992125984" footer="0.31496062992125984"/>
  <pageSetup paperSize="9" scale="62" fitToHeight="0" orientation="portrait" r:id="rId1"/>
  <headerFooter>
    <oddHeader xml:space="preserve">&amp;R&amp;"ＤＦ特太ゴシック体,標準"（別紙１）&amp;"-,標準"
</oddHeader>
  </headerFooter>
  <rowBreaks count="2" manualBreakCount="2">
    <brk id="116" max="34" man="1"/>
    <brk id="22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2025-07-31T04:46:47Z</cp:lastPrinted>
  <dcterms:modified xsi:type="dcterms:W3CDTF">2026-01-26T05:05:36Z</dcterms:modified>
</cp:coreProperties>
</file>